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KOMUNIKACE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 000 - VEDLEJŠÍ A OSTAT...'!$C$79:$K$96</definedName>
    <definedName name="_xlnm.Print_Area" localSheetId="1">'SO 000 - VEDLEJŠÍ A OSTAT...'!$C$4:$J$36,'SO 000 - VEDLEJŠÍ A OSTAT...'!$C$42:$J$61,'SO 000 - VEDLEJŠÍ A OSTAT...'!$C$67:$K$96</definedName>
    <definedName name="_xlnm.Print_Titles" localSheetId="1">'SO 000 - VEDLEJŠÍ A OSTAT...'!$79:$79</definedName>
    <definedName name="_xlnm._FilterDatabase" localSheetId="2" hidden="1">'SO 101 - KOMUNIKACE'!$C$82:$K$252</definedName>
    <definedName name="_xlnm.Print_Area" localSheetId="2">'SO 101 - KOMUNIKACE'!$C$4:$J$36,'SO 101 - KOMUNIKACE'!$C$42:$J$64,'SO 101 - KOMUNIKACE'!$C$70:$K$252</definedName>
    <definedName name="_xlnm.Print_Titles" localSheetId="2">'SO 101 - KOMUNIKACE'!$82:$82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252"/>
  <c r="BH252"/>
  <c r="BG252"/>
  <c r="BF252"/>
  <c r="T252"/>
  <c r="T251"/>
  <c r="R252"/>
  <c r="R251"/>
  <c r="P252"/>
  <c r="P251"/>
  <c r="BK252"/>
  <c r="BK251"/>
  <c r="J251"/>
  <c r="J252"/>
  <c r="BE252"/>
  <c r="J63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29"/>
  <c r="BH229"/>
  <c r="BG229"/>
  <c r="BF229"/>
  <c r="T229"/>
  <c r="T228"/>
  <c r="R229"/>
  <c r="R228"/>
  <c r="P229"/>
  <c r="P228"/>
  <c r="BK229"/>
  <c r="BK228"/>
  <c r="J228"/>
  <c r="J229"/>
  <c r="BE229"/>
  <c r="J62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4"/>
  <c r="BH194"/>
  <c r="BG194"/>
  <c r="BF194"/>
  <c r="T194"/>
  <c r="T193"/>
  <c r="R194"/>
  <c r="R193"/>
  <c r="P194"/>
  <c r="P193"/>
  <c r="BK194"/>
  <c r="BK193"/>
  <c r="J193"/>
  <c r="J194"/>
  <c r="BE194"/>
  <c r="J61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T184"/>
  <c r="R185"/>
  <c r="R184"/>
  <c r="P185"/>
  <c r="P184"/>
  <c r="BK185"/>
  <c r="BK184"/>
  <c r="J184"/>
  <c r="J185"/>
  <c r="BE185"/>
  <c r="J60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/>
  <c r="J155"/>
  <c r="BE155"/>
  <c r="J59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4"/>
  <c i="1" r="BD53"/>
  <c i="3" r="BH86"/>
  <c r="F33"/>
  <c i="1" r="BC53"/>
  <c i="3" r="BG86"/>
  <c r="F32"/>
  <c i="1" r="BB53"/>
  <c i="3" r="BF86"/>
  <c r="J31"/>
  <c i="1" r="AW53"/>
  <c i="3" r="F31"/>
  <c i="1" r="BA53"/>
  <c i="3" r="T86"/>
  <c r="T85"/>
  <c r="T84"/>
  <c r="T83"/>
  <c r="R86"/>
  <c r="R85"/>
  <c r="R84"/>
  <c r="R83"/>
  <c r="P86"/>
  <c r="P85"/>
  <c r="P84"/>
  <c r="P83"/>
  <c i="1" r="AU53"/>
  <c i="3" r="BK86"/>
  <c r="BK85"/>
  <c r="J85"/>
  <c r="BK84"/>
  <c r="J84"/>
  <c r="BK83"/>
  <c r="J83"/>
  <c r="J56"/>
  <c r="J27"/>
  <c i="1" r="AG53"/>
  <c i="3" r="J86"/>
  <c r="BE86"/>
  <c r="J30"/>
  <c i="1" r="AV53"/>
  <c i="3" r="F30"/>
  <c i="1" r="AZ53"/>
  <c i="3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1" r="AY52"/>
  <c r="AX52"/>
  <c i="2"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R94"/>
  <c r="R93"/>
  <c r="P94"/>
  <c r="P93"/>
  <c r="BK94"/>
  <c r="BK93"/>
  <c r="J93"/>
  <c r="J94"/>
  <c r="BE94"/>
  <c r="J60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59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F34"/>
  <c i="1" r="BD52"/>
  <c i="2" r="BH83"/>
  <c r="F33"/>
  <c i="1" r="BC52"/>
  <c i="2" r="BG83"/>
  <c r="F32"/>
  <c i="1" r="BB52"/>
  <c i="2" r="BF83"/>
  <c r="J31"/>
  <c i="1" r="AW52"/>
  <c i="2" r="F31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6"/>
  <c r="J27"/>
  <c i="1" r="AG52"/>
  <c i="2" r="J83"/>
  <c r="BE83"/>
  <c r="J30"/>
  <c i="1" r="AV52"/>
  <c i="2" r="F30"/>
  <c i="1" r="AZ52"/>
  <c i="2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<sst xmlns="http://schemas.openxmlformats.org/spreadsheetml/2006/main">
  <si>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</si>
  <si>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</si>
  <si>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</si>
  <si>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</si>
  <si>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</si>
  <si>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</si>
  <si>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</si>
  <si>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{d76f78b0-4b4a-470c-b9ea-80a575feda49}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</si>
  <si>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</si>
  <si>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</si>
  <si>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</si>
  <si>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</si>
  <si>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</si>
  <si>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</si>
  <si>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</si>
  <si>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</si>
  <si>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61-17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</si>
  <si>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</si>
  <si>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</si>
  <si>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MÍSTNÍ KOMUNIKACE ULICE CHOCEŇSKÁ U Č.P. 1811, PŘELOUČ</t>
  </si>
  <si>
    <t>KSO:</t>
  </si>
  <si>
    <t/>
  </si>
  <si>
    <t>CC-CZ:</t>
  </si>
  <si>
    <t>Místo:</t>
  </si>
  <si>
    <t>Přelouč</t>
  </si>
  <si>
    <t>Datum:</t>
  </si>
  <si>
    <t>19. 12. 2017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</si>
  <si>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</si>
  <si>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</si>
  <si>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</si>
  <si>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</si>
  <si>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</si>
  <si>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</si>
  <si>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</si>
  <si>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</si>
  <si>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</si>
  <si>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</si>
  <si>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</si>
  <si>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</si>
  <si>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</si>
  <si>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</si>
  <si>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</si>
  <si>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</si>
  <si>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</si>
  <si>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</si>
  <si>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</si>
  <si>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</si>
  <si>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</si>
  <si>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</si>
  <si>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</si>
  <si>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</si>
  <si>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</si>
  <si>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</si>
  <si>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</si>
  <si>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</si>
  <si>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</si>
  <si>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</si>
  <si>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</si>
  <si>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</si>
  <si>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</si>
  <si>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</si>
  <si>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</si>
  <si>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</si>
  <si>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</si>
  <si>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</si>
  <si>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</si>
  <si>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</si>
  <si>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</si>
  <si>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</si>
  <si>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</si>
  <si>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</si>
  <si>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</si>
  <si>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</si>
  <si>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</si>
  <si>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</si>
  <si>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</si>
  <si>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NÁKLADY</t>
  </si>
  <si>
    <t>STA</t>
  </si>
  <si>
    <t>1</t>
  </si>
  <si>
    <t>{e43f7ac6-e228-46fb-a4de-621cef2cacac}</t>
  </si>
  <si>
    <t>2</t>
  </si>
  <si>
    <t>SO 101</t>
  </si>
  <si>
    <t>KOMUNIKACE</t>
  </si>
  <si>
    <t>{cec61b0a-9518-4812-b3ad-81d6ba88c03a}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</si>
  <si>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</si>
  <si>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</si>
  <si>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</si>
  <si>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</si>
  <si>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</si>
  <si>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</si>
  <si>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</si>
  <si>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000 -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</si>
  <si>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</si>
  <si>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</si>
  <si>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</si>
  <si>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</si>
  <si>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</si>
  <si>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</si>
  <si>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</si>
  <si>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</si>
  <si>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</si>
  <si>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</si>
  <si>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</si>
  <si>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</si>
  <si>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</si>
  <si>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</si>
  <si>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</si>
  <si>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</si>
  <si>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</si>
  <si>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</si>
  <si>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</si>
  <si>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</si>
  <si>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</si>
  <si>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</si>
  <si>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</si>
  <si>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</si>
  <si>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</si>
  <si>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</si>
  <si>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</si>
  <si>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</si>
  <si>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</si>
  <si>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</si>
  <si>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</si>
  <si>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</si>
  <si>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</si>
  <si>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2017 01</t>
  </si>
  <si>
    <t>1024</t>
  </si>
  <si>
    <t>-857528233</t>
  </si>
  <si>
    <t>012303000</t>
  </si>
  <si>
    <t>Geodetické práce po výstavbě - zaměření skutečného provedení díla ke kolaudaci stavby</t>
  </si>
  <si>
    <t>-907902253</t>
  </si>
  <si>
    <t>3</t>
  </si>
  <si>
    <t>013254000</t>
  </si>
  <si>
    <t>Dokumentace skutečného provedení stavby 4x tištěná, 1x na CD</t>
  </si>
  <si>
    <t>-116535152</t>
  </si>
  <si>
    <t>VRN3</t>
  </si>
  <si>
    <t>Zařízení staveniště</t>
  </si>
  <si>
    <t>4</t>
  </si>
  <si>
    <t>030001000</t>
  </si>
  <si>
    <t>Základní rozdělení průvodních činností a nákladů zařízení staveniště</t>
  </si>
  <si>
    <t>-1059755856</t>
  </si>
  <si>
    <t>032903000</t>
  </si>
  <si>
    <t>Zařízení staveniště vybavení staveniště náklady na provoz a údržbu vybavení staveniště</t>
  </si>
  <si>
    <t>-1060398384</t>
  </si>
  <si>
    <t>6</t>
  </si>
  <si>
    <t>034403000</t>
  </si>
  <si>
    <t>Dopravní značení na staveništi - dopravně inženýrské opatření v průběhu výstavby dle TP66 - osazení dočasného dopr.značení vč.opatření pro zajištění dopravy - zřízení a odstranění, manipulace, pronájmu vč. projektu zajištění dopr.imženýrského rozhodnutí</t>
  </si>
  <si>
    <t>418573864</t>
  </si>
  <si>
    <t>7</t>
  </si>
  <si>
    <t>034403001</t>
  </si>
  <si>
    <t>Pomocné práce zajištění nebo řízení regulaci a ochranu dopravy - úhrnná částka musí obsahovat veškeré náklady na dočasné úpravy a regulaci dopravy (i pěší) na staveništi</t>
  </si>
  <si>
    <t>389041066</t>
  </si>
  <si>
    <t>VV</t>
  </si>
  <si>
    <t>"přístupu k nemovitostem (např. lávky, nájezdy) a zajištění staveniště dle BOZP (ochranná oplocení, zajištění výkopů apod.)"1</t>
  </si>
  <si>
    <t>8</t>
  </si>
  <si>
    <t>039103000</t>
  </si>
  <si>
    <t>Zařízení staveniště zrušení zařízení staveniště rozebrání, bourání a odvoz</t>
  </si>
  <si>
    <t>-1061008143</t>
  </si>
  <si>
    <t>VRN4</t>
  </si>
  <si>
    <t>Inženýrská činnost</t>
  </si>
  <si>
    <t>9</t>
  </si>
  <si>
    <t>041403000</t>
  </si>
  <si>
    <t>Inženýrská činnost dozory koordinátor BOZP na staveništi</t>
  </si>
  <si>
    <t>1953753109</t>
  </si>
  <si>
    <t>10</t>
  </si>
  <si>
    <t>042503000</t>
  </si>
  <si>
    <t>Inženýrská činnost posudky plán BOZP na staveništi</t>
  </si>
  <si>
    <t>-1357676063</t>
  </si>
  <si>
    <t>11</t>
  </si>
  <si>
    <t>043134000</t>
  </si>
  <si>
    <t>Zkoušky zatěžovací - provedení zkoušek dle KZP v souladu s TP, TKP a ČSN - (8 statických zatěžovacích zkoušek)</t>
  </si>
  <si>
    <t>699808813</t>
  </si>
  <si>
    <t>SO 101 - KOMUNIKACE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</si>
  <si>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</si>
  <si>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</si>
  <si>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</si>
  <si>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</si>
  <si>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</si>
  <si>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</si>
  <si>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</si>
  <si>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</si>
  <si>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</si>
  <si>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</si>
  <si>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111301111</t>
  </si>
  <si>
    <t>Sejmutí drnu tl. do 100 mm, v jakékoliv ploše</t>
  </si>
  <si>
    <t>m2</t>
  </si>
  <si>
    <t>465104273</t>
  </si>
  <si>
    <t>91+13,8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</si>
  <si>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</si>
  <si>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</si>
  <si>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1634777493</t>
  </si>
  <si>
    <t>"napojení chodníku"4,50</t>
  </si>
  <si>
    <t>67</t>
  </si>
  <si>
    <t>113107162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</si>
  <si>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</si>
  <si>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229039447</t>
  </si>
  <si>
    <t>"před čp.1811"69</t>
  </si>
  <si>
    <t>113107163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</si>
  <si>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</si>
  <si>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1363498843</t>
  </si>
  <si>
    <t>"plocha ze situace"184</t>
  </si>
  <si>
    <t>113154113</t>
  </si>
  <si>
    <t>Frézování živičného podkladu nebo krytu s naložením na dopravní prostředek plochy do 500 m2 bez překážek v trase pruhu šířky do 0,5 m, tloušťky vrstvy 50 mm</t>
  </si>
  <si>
    <t>-109065533</t>
  </si>
  <si>
    <t>"pro napojení na stáv. vozovku"12*0,5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</si>
  <si>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</si>
  <si>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</si>
  <si>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</si>
  <si>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1165901070</t>
  </si>
  <si>
    <t>"u chodníku"7,5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</si>
  <si>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</si>
  <si>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</si>
  <si>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-855135762</t>
  </si>
  <si>
    <t>"upřesní se během stavby-odhad"3*40</t>
  </si>
  <si>
    <t>120001101</t>
  </si>
  <si>
    <t>Příplatek k cenám vykopávek za ztížení vykopávky v blízkosti podzemního vedení nebo výbušnin v horninách jakékoliv třídy</t>
  </si>
  <si>
    <t>m3</t>
  </si>
  <si>
    <t>1572671252</t>
  </si>
  <si>
    <t>"odhad-dle potřeby stavby, kabel VO a el.kabel"(40+40)*0,4*0,5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</si>
  <si>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</si>
  <si>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</si>
  <si>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-1293132800</t>
  </si>
  <si>
    <t>"sanace"351,5*0,3</t>
  </si>
  <si>
    <t>"výkop dle rozpisu výměr"98,15</t>
  </si>
  <si>
    <t>Součet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</si>
  <si>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</si>
  <si>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</si>
  <si>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-576761438</t>
  </si>
  <si>
    <t>132201102</t>
  </si>
  <si>
    <t>Hloubení zapažených i nezapažených rýh šířky do 600 mm s urovnáním dna do předepsaného profilu a spádu v hornině tř. 3 přes 100 m3</t>
  </si>
  <si>
    <t>1919794427</t>
  </si>
  <si>
    <t>"drenáž"59,85*0,5*0,4</t>
  </si>
  <si>
    <t>"obruby silniční"</t>
  </si>
  <si>
    <t>"vlevo"(16,6+42+6)*0,35*0,3</t>
  </si>
  <si>
    <t>"vpravo"(64+1)*0,35*0,3</t>
  </si>
  <si>
    <t>"obruba záhonová"21,2*0,3*0,3</t>
  </si>
  <si>
    <t>12</t>
  </si>
  <si>
    <t>132201109</t>
  </si>
  <si>
    <t>Hloubení zapažených i nezapažených rýh šířky do 600 mm s urovnáním dna do předepsaného profilu a spádu v hornině tř. 3 Příplatek k cenám za lepivost horniny tř. 3</t>
  </si>
  <si>
    <t>2108793816</t>
  </si>
  <si>
    <t>13</t>
  </si>
  <si>
    <t>132201201</t>
  </si>
  <si>
    <t>Hloubení zapažených i nezapažených rýh šířky přes 600 do 2 000 mm s urovnáním dna do předepsaného profilu a spádu v hornině tř. 3 do 100 m3</t>
  </si>
  <si>
    <t>-1745911118</t>
  </si>
  <si>
    <t>"výkop pro odkrytí kanalizace"30*1,3*1</t>
  </si>
  <si>
    <t>14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</si>
  <si>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</si>
  <si>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</si>
  <si>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42235985</t>
  </si>
  <si>
    <t>151101101</t>
  </si>
  <si>
    <t>Zřízení pažení a rozepření stěn rýh pro podzemní vedení pro všechny šířky rýhy příložné pro jakoukoliv mezerovitost, hloubky do 2 m</t>
  </si>
  <si>
    <t>900872770</t>
  </si>
  <si>
    <t>"pro rýhu kanalizace- odhad"10*1,3</t>
  </si>
  <si>
    <t>16</t>
  </si>
  <si>
    <t>151101111</t>
  </si>
  <si>
    <t>Odstranění pažení a rozepření stěn rýh pro podzemní vedení s uložením materiálu na vzdálenost do 3 m od kraje výkopu příložné, hloubky do 2 m</t>
  </si>
  <si>
    <t>521939176</t>
  </si>
  <si>
    <t>17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</si>
  <si>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</si>
  <si>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</si>
  <si>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-1471075161</t>
  </si>
  <si>
    <t>27,49+39</t>
  </si>
  <si>
    <t>18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</si>
  <si>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</si>
  <si>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</si>
  <si>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422217015</t>
  </si>
  <si>
    <t>"odkopávky"203,6</t>
  </si>
  <si>
    <t>"rýhy"27,49+39</t>
  </si>
  <si>
    <t>19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</si>
  <si>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</si>
  <si>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</si>
  <si>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-2126311626</t>
  </si>
  <si>
    <t>20</t>
  </si>
  <si>
    <t>167101102</t>
  </si>
  <si>
    <t>Nakládání, skládání a překládání neulehlého výkopku nebo sypaniny nakládání, množství přes 100 m3, z hornin tř. 1 až 4</t>
  </si>
  <si>
    <t>-152382351</t>
  </si>
  <si>
    <t>171201201</t>
  </si>
  <si>
    <t>Uložení sypaniny na skládky</t>
  </si>
  <si>
    <t>-1016544871</t>
  </si>
  <si>
    <t>22</t>
  </si>
  <si>
    <t>171201211</t>
  </si>
  <si>
    <t>Uložení sypaniny poplatek za uložení sypaniny na skládce (skládkovné)</t>
  </si>
  <si>
    <t>t</t>
  </si>
  <si>
    <t>809508560</t>
  </si>
  <si>
    <t>270,09*1,9</t>
  </si>
  <si>
    <t>29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</si>
  <si>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</si>
  <si>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</si>
  <si>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-2073689133</t>
  </si>
  <si>
    <t>"rýha kanalizace"30*1*0,5</t>
  </si>
  <si>
    <t>30</t>
  </si>
  <si>
    <t>M</t>
  </si>
  <si>
    <t>583312000</t>
  </si>
  <si>
    <t>štěrkopísek netříděný zásypový materiál</t>
  </si>
  <si>
    <t>148063301</t>
  </si>
  <si>
    <t>15*1,9</t>
  </si>
  <si>
    <t>28,5*2 'Přepočtené koeficientem množství</t>
  </si>
  <si>
    <t>23</t>
  </si>
  <si>
    <t>180404111</t>
  </si>
  <si>
    <t>Založení hřišťového trávníku výsevem na vrstvě ornice</t>
  </si>
  <si>
    <t>-1918145281</t>
  </si>
  <si>
    <t>15,9+29,1+32,3</t>
  </si>
  <si>
    <t>24</t>
  </si>
  <si>
    <t>005724100</t>
  </si>
  <si>
    <t>osivo směs travní parková</t>
  </si>
  <si>
    <t>kg</t>
  </si>
  <si>
    <t>1335697731</t>
  </si>
  <si>
    <t>0,00773*300*1,03</t>
  </si>
  <si>
    <t>2,389*0,03 'Přepočtené koeficientem množství</t>
  </si>
  <si>
    <t>25</t>
  </si>
  <si>
    <t>181102302</t>
  </si>
  <si>
    <t>Úprava pláně na stavbách dálnic v zářezech mimo skalních se zhutněním</t>
  </si>
  <si>
    <t>-762909949</t>
  </si>
  <si>
    <t>"chodník"3,1+1,2</t>
  </si>
  <si>
    <t>"asf.vozovka"318</t>
  </si>
  <si>
    <t>"zám.dlažba"14,8</t>
  </si>
  <si>
    <t>26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</si>
  <si>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</si>
  <si>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</si>
  <si>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68694887</t>
  </si>
  <si>
    <t>"dla zeleně"77,30</t>
  </si>
  <si>
    <t>27</t>
  </si>
  <si>
    <t>103641010</t>
  </si>
  <si>
    <t xml:space="preserve">zemina pro terénní úpravy -  ornice</t>
  </si>
  <si>
    <t>1627002303</t>
  </si>
  <si>
    <t>77,3*0,1*1,9</t>
  </si>
  <si>
    <t>28</t>
  </si>
  <si>
    <t>181301102</t>
  </si>
  <si>
    <t>Rozprostření a urovnání ornice v rovině nebo ve svahu sklonu do 1:5 při souvislé ploše do 500 m2, tl. vrstvy přes 100 do 150 mm</t>
  </si>
  <si>
    <t>-751508958</t>
  </si>
  <si>
    <t>31</t>
  </si>
  <si>
    <t>R1</t>
  </si>
  <si>
    <t>Sondy pro ověření polohy inž.sítí-ručně kopané sondy vč. zasypání vhodným materiálem</t>
  </si>
  <si>
    <t>kus</t>
  </si>
  <si>
    <t>-139986481</t>
  </si>
  <si>
    <t>"odhad"5</t>
  </si>
  <si>
    <t>Komunikace pozemní</t>
  </si>
  <si>
    <t>32</t>
  </si>
  <si>
    <t>564751111</t>
  </si>
  <si>
    <t>Podklad nebo kryt z kameniva hrubého drceného vel. 32-63 mm s rozprostřením a zhutněním, po zhutnění tl. 150 mm</t>
  </si>
  <si>
    <t>221732029</t>
  </si>
  <si>
    <t>2*351,5</t>
  </si>
  <si>
    <t>33</t>
  </si>
  <si>
    <t>564851111</t>
  </si>
  <si>
    <t>Podklad ze štěrkodrti ŠD s rozprostřením a zhutněním, po zhutnění tl. 150 mm</t>
  </si>
  <si>
    <t>-265036002</t>
  </si>
  <si>
    <t>"chodník"4,30</t>
  </si>
  <si>
    <t>"plocha s dlažbou"14,8</t>
  </si>
  <si>
    <t>"asf,vozovka"318</t>
  </si>
  <si>
    <t>34</t>
  </si>
  <si>
    <t>564861111</t>
  </si>
  <si>
    <t>Podklad ze štěrkodrti ŠD s rozprostřením a zhutněním, po zhutnění tl. 200 mm</t>
  </si>
  <si>
    <t>-1835282538</t>
  </si>
  <si>
    <t>"asf. vozovka"318</t>
  </si>
  <si>
    <t>35</t>
  </si>
  <si>
    <t>573211111</t>
  </si>
  <si>
    <t>Postřik spojovací PS bez posypu kamenivem z asfaltu silničního, v množství 0,60 kg/m2</t>
  </si>
  <si>
    <t>1835284080</t>
  </si>
  <si>
    <t>36</t>
  </si>
  <si>
    <t>577144121</t>
  </si>
  <si>
    <t>Asfaltový beton vrstva obrusná ACO 11 (ABS) s rozprostřením a se zhutněním z nemodifikovaného asfaltu v pruhu šířky přes 3 m tř. I, po zhutnění tl. 50 mm</t>
  </si>
  <si>
    <t>-530210171</t>
  </si>
  <si>
    <t>37</t>
  </si>
  <si>
    <t>577165142</t>
  </si>
  <si>
    <t>Asfaltový beton vrstva ložní ACL 16 (ABH) s rozprostřením a zhutněním z modifikovaného asfaltu v pruhu šířky přes 3 m, po zhutnění tl. 70 mm</t>
  </si>
  <si>
    <t>1879079255</t>
  </si>
  <si>
    <t>77</t>
  </si>
  <si>
    <t>584121111</t>
  </si>
  <si>
    <t>Osazení silničních dílců ze železového betonu s podkladem z kameniva těženého do tl. 40 mm jakéhokoliv druhu a velikosti</t>
  </si>
  <si>
    <t>-1113228865</t>
  </si>
  <si>
    <t>"ochrana kanalizace v místě malé hloubky"30*1</t>
  </si>
  <si>
    <t>78</t>
  </si>
  <si>
    <t>593813300</t>
  </si>
  <si>
    <t xml:space="preserve">panel silniční 200 x 99 x 12 cm, 2,5t  </t>
  </si>
  <si>
    <t>-2009262528</t>
  </si>
  <si>
    <t>30/2*1,01</t>
  </si>
  <si>
    <t>38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</si>
  <si>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</si>
  <si>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</si>
  <si>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-1842391949</t>
  </si>
  <si>
    <t>"chodník"4,3</t>
  </si>
  <si>
    <t>39</t>
  </si>
  <si>
    <t>592452670</t>
  </si>
  <si>
    <t>dlažba skladebná betonová základní pro nevidomé 20 x 10 x 6 cm barevná</t>
  </si>
  <si>
    <t>-1778124943</t>
  </si>
  <si>
    <t>1,2*1,01</t>
  </si>
  <si>
    <t>40</t>
  </si>
  <si>
    <t>592451100</t>
  </si>
  <si>
    <t>dlažba skladebná betonová základní 20x10x6 cm přírodní</t>
  </si>
  <si>
    <t>-1112197808</t>
  </si>
  <si>
    <t>3,1*1,01</t>
  </si>
  <si>
    <t>41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</si>
  <si>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</si>
  <si>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</si>
  <si>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-335366322</t>
  </si>
  <si>
    <t>"plocha před čp. 1811"14,8</t>
  </si>
  <si>
    <t>42</t>
  </si>
  <si>
    <t>592453110</t>
  </si>
  <si>
    <t>dlažba skladebná betonová základní 20 x 10 x 8 cm přírodní</t>
  </si>
  <si>
    <t>-141733387</t>
  </si>
  <si>
    <t>14,8*1,01</t>
  </si>
  <si>
    <t>43</t>
  </si>
  <si>
    <t>583374020</t>
  </si>
  <si>
    <t>kamenivo dekorační (kačírek) frakce 16/22</t>
  </si>
  <si>
    <t>666724631</t>
  </si>
  <si>
    <t>"doplnění kačírku za obrubou vlevo"4,50</t>
  </si>
  <si>
    <t>Trubní vedení</t>
  </si>
  <si>
    <t>44</t>
  </si>
  <si>
    <t>8712511011</t>
  </si>
  <si>
    <t>Montáž vodovodního potrubí z plastů v otevřeném výkopu z tvrdého PVC s integrovaným těsněnim SDR 11/PN10 D 110 x 4,2 mm</t>
  </si>
  <si>
    <t>-1645603059</t>
  </si>
  <si>
    <t>"upřesní se během stavby-odhad"39</t>
  </si>
  <si>
    <t>45</t>
  </si>
  <si>
    <t>345751450</t>
  </si>
  <si>
    <t>žlab kabelový s víkem PVC (130x140)</t>
  </si>
  <si>
    <t>-273987003</t>
  </si>
  <si>
    <t>39*1,01</t>
  </si>
  <si>
    <t>47</t>
  </si>
  <si>
    <t>899211113</t>
  </si>
  <si>
    <t>Osazení litinových mříží s rámem na šachtách tunelové stoky hmotnosti jednotlivě přes 100 do 150 kg</t>
  </si>
  <si>
    <t>-2145531140</t>
  </si>
  <si>
    <t>48</t>
  </si>
  <si>
    <t>552423250</t>
  </si>
  <si>
    <t>mříž výklopná D 400-AXAM, 500x500mm</t>
  </si>
  <si>
    <t>751672306</t>
  </si>
  <si>
    <t>46</t>
  </si>
  <si>
    <t>89923111111</t>
  </si>
  <si>
    <t>Výšková úprava uličního vstupu nebo vpusti do 200 mm zvýšením mříže</t>
  </si>
  <si>
    <t>1645935581</t>
  </si>
  <si>
    <t>"na stávající vpusti na ZÚ"1</t>
  </si>
  <si>
    <t>Ostatní konstrukce a práce, bourání</t>
  </si>
  <si>
    <t>49</t>
  </si>
  <si>
    <t>914111111</t>
  </si>
  <si>
    <t>Montáž svislé dopravní značky základní velikosti do 1 m2 objímkami na sloupky nebo konzoly</t>
  </si>
  <si>
    <t>-1175727201</t>
  </si>
  <si>
    <t>50</t>
  </si>
  <si>
    <t>404443180</t>
  </si>
  <si>
    <t>značka svislá reflexní AL- 3M 500 X 300 mm</t>
  </si>
  <si>
    <t>-632164856</t>
  </si>
  <si>
    <t>"na ZÚ vpravo IP 10a"1</t>
  </si>
  <si>
    <t>51</t>
  </si>
  <si>
    <t>914511112</t>
  </si>
  <si>
    <t>Montáž sloupku dopravních značek délky do 3,5 m do hliníkové patky</t>
  </si>
  <si>
    <t>73770547</t>
  </si>
  <si>
    <t>52</t>
  </si>
  <si>
    <t>404452250</t>
  </si>
  <si>
    <t>sloupek Zn 60 - 350</t>
  </si>
  <si>
    <t>1957181374</t>
  </si>
  <si>
    <t>53</t>
  </si>
  <si>
    <t>404452560</t>
  </si>
  <si>
    <t>upínací svorka na sloupek D 60 mm</t>
  </si>
  <si>
    <t>940250650</t>
  </si>
  <si>
    <t>54</t>
  </si>
  <si>
    <t>404452530</t>
  </si>
  <si>
    <t>víčko plastové na sloupek 60</t>
  </si>
  <si>
    <t>-1367267083</t>
  </si>
  <si>
    <t>55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</si>
  <si>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</si>
  <si>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</si>
  <si>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352869159</t>
  </si>
  <si>
    <t>"vlevo"17,5+42+6</t>
  </si>
  <si>
    <t>"vpravo"64,50</t>
  </si>
  <si>
    <t>56</t>
  </si>
  <si>
    <t>592174690</t>
  </si>
  <si>
    <t>obrubník betonový silniční přechodový L + P vibrolisovaný 100x15x15-25 cm</t>
  </si>
  <si>
    <t>-995544094</t>
  </si>
  <si>
    <t>4*1,01</t>
  </si>
  <si>
    <t>57</t>
  </si>
  <si>
    <t>592174680</t>
  </si>
  <si>
    <t>obrubník betonový silniční nájezdový vibrolisovaný 100x15x15 cm</t>
  </si>
  <si>
    <t>421502314</t>
  </si>
  <si>
    <t>"vlevo"(3+5)*1,01</t>
  </si>
  <si>
    <t>"vpravo"60*1,01</t>
  </si>
  <si>
    <t>58</t>
  </si>
  <si>
    <t>592174650</t>
  </si>
  <si>
    <t>obrubník betonový silniční vibrolisovaný 100x15x25 cm</t>
  </si>
  <si>
    <t>1443000212</t>
  </si>
  <si>
    <t>"z toho 5 kusů se použije na sklopenou obrubu"130-(4+68)</t>
  </si>
  <si>
    <t>Mezisoučet</t>
  </si>
  <si>
    <t>58*1,01</t>
  </si>
  <si>
    <t>59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</si>
  <si>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</si>
  <si>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</si>
  <si>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2072443071</t>
  </si>
  <si>
    <t>"vpravo před čp.1811"21,50</t>
  </si>
  <si>
    <t>60</t>
  </si>
  <si>
    <t>592174110</t>
  </si>
  <si>
    <t>obrubník betonový chodníkový vibrolisovaný 100x8x20 cm</t>
  </si>
  <si>
    <t>-78393889</t>
  </si>
  <si>
    <t>21,5*1,01</t>
  </si>
  <si>
    <t>61</t>
  </si>
  <si>
    <t>916991121</t>
  </si>
  <si>
    <t>Lože pod obrubníky, krajníky nebo obruby z dlažebních kostek z betonu prostého tř. C 16/20</t>
  </si>
  <si>
    <t>808190702</t>
  </si>
  <si>
    <t>"sil. obruba"0,35*0,05*130</t>
  </si>
  <si>
    <t>"záhon. obruba"0,30*0,05*21,5</t>
  </si>
  <si>
    <t>63</t>
  </si>
  <si>
    <t>919112233</t>
  </si>
  <si>
    <t>Řezání dilatačních spár v živičném krytu vytvoření komůrky pro těsnící zálivku šířky 20 mm, hloubky 40 mm</t>
  </si>
  <si>
    <t>-353575120</t>
  </si>
  <si>
    <t>64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</si>
  <si>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</si>
  <si>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</si>
  <si>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-1364555839</t>
  </si>
  <si>
    <t>62</t>
  </si>
  <si>
    <t>919735113</t>
  </si>
  <si>
    <t>Řezání stávajícího živičného krytu nebo podkladu hloubky přes 100 do 150 mm</t>
  </si>
  <si>
    <t>-1374774618</t>
  </si>
  <si>
    <t>65</t>
  </si>
  <si>
    <t>919735125</t>
  </si>
  <si>
    <t>Řezání stávajícího betonového krytu nebo podkladu hloubky přes 200 do 250 mm</t>
  </si>
  <si>
    <t>-1280404993</t>
  </si>
  <si>
    <t>"na ZÚ ve vjezdu vpravo"5</t>
  </si>
  <si>
    <t>997</t>
  </si>
  <si>
    <t>Přesun sutě</t>
  </si>
  <si>
    <t>66</t>
  </si>
  <si>
    <t>997211511</t>
  </si>
  <si>
    <t>Vodorovná doprava suti nebo vybouraných hmot suti se složením a hrubým urovnáním, na vzdálenost do 1 km</t>
  </si>
  <si>
    <t>573041853</t>
  </si>
  <si>
    <t>"kamenivo"20,01+80,96</t>
  </si>
  <si>
    <t>"živice"0,77</t>
  </si>
  <si>
    <t>68</t>
  </si>
  <si>
    <t>997211519</t>
  </si>
  <si>
    <t>Vodorovná doprava suti nebo vybouraných hmot suti se složením a hrubým urovnáním, na vzdálenost Příplatek k ceně za každý další i započatý 1 km přes 1 km</t>
  </si>
  <si>
    <t>-645715927</t>
  </si>
  <si>
    <t>"na skládku do 14km"101,74*13</t>
  </si>
  <si>
    <t>69</t>
  </si>
  <si>
    <t>997211521</t>
  </si>
  <si>
    <t>Vodorovná doprava suti nebo vybouraných hmot vybouraných hmot se složením a hrubým urovnáním nebo s přeložením na jiný dopravní prostředek kromě lodi, na vzdálenost do 1 km</t>
  </si>
  <si>
    <t>-125319610</t>
  </si>
  <si>
    <t>"dlaždice"1,15</t>
  </si>
  <si>
    <t>"obruby"1,54</t>
  </si>
  <si>
    <t>70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</si>
  <si>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</si>
  <si>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</si>
  <si>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-1474463435</t>
  </si>
  <si>
    <t>"na skládku do 14km"2,69*13</t>
  </si>
  <si>
    <t>71</t>
  </si>
  <si>
    <t>997211611</t>
  </si>
  <si>
    <t>Nakládání suti nebo vybouraných hmot na dopravní prostředky pro vodorovnou dopravu suti</t>
  </si>
  <si>
    <t>2027186350</t>
  </si>
  <si>
    <t>72</t>
  </si>
  <si>
    <t>997211612</t>
  </si>
  <si>
    <t>Nakládání suti nebo vybouraných hmot na dopravní prostředky pro vodorovnou dopravu vybouraných hmot</t>
  </si>
  <si>
    <t>186602801</t>
  </si>
  <si>
    <t>73</t>
  </si>
  <si>
    <t>997221815</t>
  </si>
  <si>
    <t>Poplatek za uložení stavebního odpadu na skládce (skládkovné) betonového</t>
  </si>
  <si>
    <t>1508655983</t>
  </si>
  <si>
    <t>"dlažba"1,15</t>
  </si>
  <si>
    <t>74</t>
  </si>
  <si>
    <t>997221845</t>
  </si>
  <si>
    <t>Poplatek za uložení stavebního odpadu na skládce (skládkovné) z asfaltových povrchů</t>
  </si>
  <si>
    <t>401727767</t>
  </si>
  <si>
    <t>75</t>
  </si>
  <si>
    <t>997221855</t>
  </si>
  <si>
    <t>Poplatek za uložení stavebního odpadu na skládce (skládkovné) z kameniva</t>
  </si>
  <si>
    <t>1893731373</t>
  </si>
  <si>
    <t>20,01+80,96</t>
  </si>
  <si>
    <t>998</t>
  </si>
  <si>
    <t>Přesun hmot</t>
  </si>
  <si>
    <t>76</t>
  </si>
  <si>
    <t>998225111</t>
  </si>
  <si>
    <t>Přesun hmot pro komunikace s krytem z kameniva, monolitickým betonovým nebo živičným dopravní vzdálenost do 200 m jakékoliv délky objektu</t>
  </si>
  <si>
    <t>2052284694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</si>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</sst>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34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36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37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38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39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40</v>
      </c>
      <c r="E26" s="54"/>
      <c r="F26" s="55" t="s">
        <v>41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42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43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44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45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46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47</v>
      </c>
      <c r="U32" s="61"/>
      <c r="V32" s="61"/>
      <c r="W32" s="61"/>
      <c r="X32" s="63" t="s">
        <v>48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49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61-17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MÍSTNÍ KOMUNIKACE ULICE CHOCEŇSKÁ U Č.P. 1811, PŘELOUČ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Přelouč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19. 12. 2017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50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51</v>
      </c>
      <c r="D49" s="97"/>
      <c r="E49" s="97"/>
      <c r="F49" s="97"/>
      <c r="G49" s="97"/>
      <c r="H49" s="98"/>
      <c r="I49" s="99" t="s">
        <v>52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53</v>
      </c>
      <c r="AH49" s="97"/>
      <c r="AI49" s="97"/>
      <c r="AJ49" s="97"/>
      <c r="AK49" s="97"/>
      <c r="AL49" s="97"/>
      <c r="AM49" s="97"/>
      <c r="AN49" s="99" t="s">
        <v>54</v>
      </c>
      <c r="AO49" s="97"/>
      <c r="AP49" s="97"/>
      <c r="AQ49" s="101" t="s">
        <v>55</v>
      </c>
      <c r="AR49" s="72"/>
      <c r="AS49" s="102" t="s">
        <v>56</v>
      </c>
      <c r="AT49" s="103" t="s">
        <v>57</v>
      </c>
      <c r="AU49" s="103" t="s">
        <v>58</v>
      </c>
      <c r="AV49" s="103" t="s">
        <v>59</v>
      </c>
      <c r="AW49" s="103" t="s">
        <v>60</v>
      </c>
      <c r="AX49" s="103" t="s">
        <v>61</v>
      </c>
      <c r="AY49" s="103" t="s">
        <v>62</v>
      </c>
      <c r="AZ49" s="103" t="s">
        <v>63</v>
      </c>
      <c r="BA49" s="103" t="s">
        <v>64</v>
      </c>
      <c r="BB49" s="103" t="s">
        <v>65</v>
      </c>
      <c r="BC49" s="103" t="s">
        <v>66</v>
      </c>
      <c r="BD49" s="104" t="s">
        <v>67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68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ROUND(SUM(AG52:AG53),2)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ROUND(SUM(AS52:AS53),2)</f>
        <v>0</v>
      </c>
      <c r="AT51" s="114">
        <f>ROUND(SUM(AV51:AW51),2)</f>
        <v>0</v>
      </c>
      <c r="AU51" s="115">
        <f>ROUND(SUM(AU52:AU53),5)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ROUND(SUM(AZ52:AZ53),2)</f>
        <v>0</v>
      </c>
      <c r="BA51" s="114">
        <f>ROUND(SUM(BA52:BA53),2)</f>
        <v>0</v>
      </c>
      <c r="BB51" s="114">
        <f>ROUND(SUM(BB52:BB53),2)</f>
        <v>0</v>
      </c>
      <c r="BC51" s="114">
        <f>ROUND(SUM(BC52:BC53),2)</f>
        <v>0</v>
      </c>
      <c r="BD51" s="116">
        <f>ROUND(SUM(BD52:BD53),2)</f>
        <v>0</v>
      </c>
      <c r="BS51" s="117" t="s">
        <v>69</v>
      </c>
      <c r="BT51" s="117" t="s">
        <v>70</v>
      </c>
      <c r="BU51" s="118" t="s">
        <v>71</v>
      </c>
      <c r="BV51" s="117" t="s">
        <v>72</v>
      </c>
      <c r="BW51" s="117" t="s">
        <v>7</v>
      </c>
      <c r="BX51" s="117" t="s">
        <v>73</v>
      </c>
      <c r="CL51" s="117" t="s">
        <v>21</v>
      </c>
    </row>
    <row r="52" s="5" customFormat="1" ht="16.5" customHeight="1">
      <c r="A52" s="119" t="s">
        <v>74</v>
      </c>
      <c r="B52" s="120"/>
      <c r="C52" s="121"/>
      <c r="D52" s="122" t="s">
        <v>75</v>
      </c>
      <c r="E52" s="122"/>
      <c r="F52" s="122"/>
      <c r="G52" s="122"/>
      <c r="H52" s="122"/>
      <c r="I52" s="123"/>
      <c r="J52" s="122" t="s">
        <v>76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'SO 000 - VEDLEJŠÍ A OSTAT...'!J27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77</v>
      </c>
      <c r="AR52" s="126"/>
      <c r="AS52" s="127">
        <v>0</v>
      </c>
      <c r="AT52" s="128">
        <f>ROUND(SUM(AV52:AW52),2)</f>
        <v>0</v>
      </c>
      <c r="AU52" s="129">
        <f>'SO 000 - VEDLEJŠÍ A OSTAT...'!P80</f>
        <v>0</v>
      </c>
      <c r="AV52" s="128">
        <f>'SO 000 - VEDLEJŠÍ A OSTAT...'!J30</f>
        <v>0</v>
      </c>
      <c r="AW52" s="128">
        <f>'SO 000 - VEDLEJŠÍ A OSTAT...'!J31</f>
        <v>0</v>
      </c>
      <c r="AX52" s="128">
        <f>'SO 000 - VEDLEJŠÍ A OSTAT...'!J32</f>
        <v>0</v>
      </c>
      <c r="AY52" s="128">
        <f>'SO 000 - VEDLEJŠÍ A OSTAT...'!J33</f>
        <v>0</v>
      </c>
      <c r="AZ52" s="128">
        <f>'SO 000 - VEDLEJŠÍ A OSTAT...'!F30</f>
        <v>0</v>
      </c>
      <c r="BA52" s="128">
        <f>'SO 000 - VEDLEJŠÍ A OSTAT...'!F31</f>
        <v>0</v>
      </c>
      <c r="BB52" s="128">
        <f>'SO 000 - VEDLEJŠÍ A OSTAT...'!F32</f>
        <v>0</v>
      </c>
      <c r="BC52" s="128">
        <f>'SO 000 - VEDLEJŠÍ A OSTAT...'!F33</f>
        <v>0</v>
      </c>
      <c r="BD52" s="130">
        <f>'SO 000 - VEDLEJŠÍ A OSTAT...'!F34</f>
        <v>0</v>
      </c>
      <c r="BT52" s="131" t="s">
        <v>78</v>
      </c>
      <c r="BV52" s="131" t="s">
        <v>72</v>
      </c>
      <c r="BW52" s="131" t="s">
        <v>79</v>
      </c>
      <c r="BX52" s="131" t="s">
        <v>7</v>
      </c>
      <c r="CL52" s="131" t="s">
        <v>21</v>
      </c>
      <c r="CM52" s="131" t="s">
        <v>80</v>
      </c>
    </row>
    <row r="53" s="5" customFormat="1" ht="16.5" customHeight="1">
      <c r="A53" s="119" t="s">
        <v>74</v>
      </c>
      <c r="B53" s="120"/>
      <c r="C53" s="121"/>
      <c r="D53" s="122" t="s">
        <v>81</v>
      </c>
      <c r="E53" s="122"/>
      <c r="F53" s="122"/>
      <c r="G53" s="122"/>
      <c r="H53" s="122"/>
      <c r="I53" s="123"/>
      <c r="J53" s="122" t="s">
        <v>82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'SO 101 - KOMUNIKACE'!J27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77</v>
      </c>
      <c r="AR53" s="126"/>
      <c r="AS53" s="132">
        <v>0</v>
      </c>
      <c r="AT53" s="133">
        <f>ROUND(SUM(AV53:AW53),2)</f>
        <v>0</v>
      </c>
      <c r="AU53" s="134">
        <f>'SO 101 - KOMUNIKACE'!P83</f>
        <v>0</v>
      </c>
      <c r="AV53" s="133">
        <f>'SO 101 - KOMUNIKACE'!J30</f>
        <v>0</v>
      </c>
      <c r="AW53" s="133">
        <f>'SO 101 - KOMUNIKACE'!J31</f>
        <v>0</v>
      </c>
      <c r="AX53" s="133">
        <f>'SO 101 - KOMUNIKACE'!J32</f>
        <v>0</v>
      </c>
      <c r="AY53" s="133">
        <f>'SO 101 - KOMUNIKACE'!J33</f>
        <v>0</v>
      </c>
      <c r="AZ53" s="133">
        <f>'SO 101 - KOMUNIKACE'!F30</f>
        <v>0</v>
      </c>
      <c r="BA53" s="133">
        <f>'SO 101 - KOMUNIKACE'!F31</f>
        <v>0</v>
      </c>
      <c r="BB53" s="133">
        <f>'SO 101 - KOMUNIKACE'!F32</f>
        <v>0</v>
      </c>
      <c r="BC53" s="133">
        <f>'SO 101 - KOMUNIKACE'!F33</f>
        <v>0</v>
      </c>
      <c r="BD53" s="135">
        <f>'SO 101 - KOMUNIKACE'!F34</f>
        <v>0</v>
      </c>
      <c r="BT53" s="131" t="s">
        <v>78</v>
      </c>
      <c r="BV53" s="131" t="s">
        <v>72</v>
      </c>
      <c r="BW53" s="131" t="s">
        <v>83</v>
      </c>
      <c r="BX53" s="131" t="s">
        <v>7</v>
      </c>
      <c r="CL53" s="131" t="s">
        <v>21</v>
      </c>
      <c r="CM53" s="131" t="s">
        <v>80</v>
      </c>
    </row>
    <row r="54" s="1" customFormat="1" ht="30" customHeight="1">
      <c r="B54" s="46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2"/>
    </row>
    <row r="55" s="1" customFormat="1" ht="6.96" customHeight="1">
      <c r="B55" s="67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72"/>
    </row>
  </sheetData>
  <sheetProtection sheet="1" formatColumns="0" formatRows="0" objects="1" scenarios="1" spinCount="100000" saltValue="0bWXqz3r2Bwmy4ERprPXb3ctgvZfEJRPWmZnJSsbEWj1Nw/fCLptt8bSFaCQdXJz3xUWOYi49qNB1UzUVECnWA==" hashValue="tgq8TLYNStooq0bsraPTh19a5DxZmhNePoH0TfWIny2loTfgpQJk364dZIjxsJiBmGAbWGi0shTajar2i/YmPQ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00 - VEDLEJŠÍ A OSTAT...'!C2" display="/"/>
    <hyperlink ref="A53" location="'SO 101 - KOMUNIKACE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84</v>
      </c>
      <c r="G1" s="139" t="s">
        <v>85</v>
      </c>
      <c r="H1" s="139"/>
      <c r="I1" s="140"/>
      <c r="J1" s="139" t="s">
        <v>86</v>
      </c>
      <c r="K1" s="138" t="s">
        <v>87</v>
      </c>
      <c r="L1" s="139" t="s">
        <v>88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79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89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MÍSTNÍ KOMUNIKACE ULICE CHOCEŇSKÁ U Č.P. 1811, PŘELOUČ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90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91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19. 12. 2017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ROUND(J80,2)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ROUND(SUM(BE80:BE96), 2)</f>
        <v>0</v>
      </c>
      <c r="G30" s="47"/>
      <c r="H30" s="47"/>
      <c r="I30" s="158">
        <v>0.20999999999999999</v>
      </c>
      <c r="J30" s="157">
        <f>ROUND(ROUND((SUM(BE80:BE96)),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ROUND(SUM(BF80:BF96), 2)</f>
        <v>0</v>
      </c>
      <c r="G31" s="47"/>
      <c r="H31" s="47"/>
      <c r="I31" s="158">
        <v>0.14999999999999999</v>
      </c>
      <c r="J31" s="157">
        <f>ROUND(ROUND((SUM(BF80:BF96)),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ROUND(SUM(BG80:BG96),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ROUND(SUM(BH80:BH96),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ROUND(SUM(BI80:BI96),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92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MÍSTNÍ KOMUNIKACE ULICE CHOCEŇSKÁ U Č.P. 1811, PŘELOUČ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90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000 - VEDLEJŠÍ A OSTATNÍ NÁKLADY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Přelouč</v>
      </c>
      <c r="G49" s="47"/>
      <c r="H49" s="47"/>
      <c r="I49" s="146" t="s">
        <v>25</v>
      </c>
      <c r="J49" s="147" t="str">
        <f>IF(J12="","",J12)</f>
        <v>19. 12. 2017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93</v>
      </c>
      <c r="D54" s="159"/>
      <c r="E54" s="159"/>
      <c r="F54" s="159"/>
      <c r="G54" s="159"/>
      <c r="H54" s="159"/>
      <c r="I54" s="173"/>
      <c r="J54" s="174" t="s">
        <v>94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95</v>
      </c>
      <c r="D56" s="47"/>
      <c r="E56" s="47"/>
      <c r="F56" s="47"/>
      <c r="G56" s="47"/>
      <c r="H56" s="47"/>
      <c r="I56" s="144"/>
      <c r="J56" s="155">
        <f>J80</f>
        <v>0</v>
      </c>
      <c r="K56" s="51"/>
      <c r="AU56" s="24" t="s">
        <v>96</v>
      </c>
    </row>
    <row r="57" s="7" customFormat="1" ht="24.96" customHeight="1">
      <c r="B57" s="177"/>
      <c r="C57" s="178"/>
      <c r="D57" s="179" t="s">
        <v>97</v>
      </c>
      <c r="E57" s="180"/>
      <c r="F57" s="180"/>
      <c r="G57" s="180"/>
      <c r="H57" s="180"/>
      <c r="I57" s="181"/>
      <c r="J57" s="182">
        <f>J81</f>
        <v>0</v>
      </c>
      <c r="K57" s="183"/>
    </row>
    <row r="58" s="8" customFormat="1" ht="19.92" customHeight="1">
      <c r="B58" s="184"/>
      <c r="C58" s="185"/>
      <c r="D58" s="186" t="s">
        <v>98</v>
      </c>
      <c r="E58" s="187"/>
      <c r="F58" s="187"/>
      <c r="G58" s="187"/>
      <c r="H58" s="187"/>
      <c r="I58" s="188"/>
      <c r="J58" s="189">
        <f>J82</f>
        <v>0</v>
      </c>
      <c r="K58" s="190"/>
    </row>
    <row r="59" s="8" customFormat="1" ht="19.92" customHeight="1">
      <c r="B59" s="184"/>
      <c r="C59" s="185"/>
      <c r="D59" s="186" t="s">
        <v>99</v>
      </c>
      <c r="E59" s="187"/>
      <c r="F59" s="187"/>
      <c r="G59" s="187"/>
      <c r="H59" s="187"/>
      <c r="I59" s="188"/>
      <c r="J59" s="189">
        <f>J86</f>
        <v>0</v>
      </c>
      <c r="K59" s="190"/>
    </row>
    <row r="60" s="8" customFormat="1" ht="19.92" customHeight="1">
      <c r="B60" s="184"/>
      <c r="C60" s="185"/>
      <c r="D60" s="186" t="s">
        <v>100</v>
      </c>
      <c r="E60" s="187"/>
      <c r="F60" s="187"/>
      <c r="G60" s="187"/>
      <c r="H60" s="187"/>
      <c r="I60" s="188"/>
      <c r="J60" s="189">
        <f>J93</f>
        <v>0</v>
      </c>
      <c r="K60" s="190"/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44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66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69"/>
      <c r="J66" s="71"/>
      <c r="K66" s="71"/>
      <c r="L66" s="72"/>
    </row>
    <row r="67" s="1" customFormat="1" ht="36.96" customHeight="1">
      <c r="B67" s="46"/>
      <c r="C67" s="73" t="s">
        <v>101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6.5" customHeight="1">
      <c r="B70" s="46"/>
      <c r="C70" s="74"/>
      <c r="D70" s="74"/>
      <c r="E70" s="192" t="str">
        <f>E7</f>
        <v>MÍSTNÍ KOMUNIKACE ULICE CHOCEŇSKÁ U Č.P. 1811, PŘELOUČ</v>
      </c>
      <c r="F70" s="76"/>
      <c r="G70" s="76"/>
      <c r="H70" s="76"/>
      <c r="I70" s="191"/>
      <c r="J70" s="74"/>
      <c r="K70" s="74"/>
      <c r="L70" s="72"/>
    </row>
    <row r="71" s="1" customFormat="1" ht="14.4" customHeight="1">
      <c r="B71" s="46"/>
      <c r="C71" s="76" t="s">
        <v>90</v>
      </c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7.25" customHeight="1">
      <c r="B72" s="46"/>
      <c r="C72" s="74"/>
      <c r="D72" s="74"/>
      <c r="E72" s="82" t="str">
        <f>E9</f>
        <v>SO 000 - VEDLEJŠÍ A OSTATNÍ NÁKLADY</v>
      </c>
      <c r="F72" s="74"/>
      <c r="G72" s="74"/>
      <c r="H72" s="74"/>
      <c r="I72" s="191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8" customHeight="1">
      <c r="B74" s="46"/>
      <c r="C74" s="76" t="s">
        <v>23</v>
      </c>
      <c r="D74" s="74"/>
      <c r="E74" s="74"/>
      <c r="F74" s="193" t="str">
        <f>F12</f>
        <v>Přelouč</v>
      </c>
      <c r="G74" s="74"/>
      <c r="H74" s="74"/>
      <c r="I74" s="194" t="s">
        <v>25</v>
      </c>
      <c r="J74" s="85" t="str">
        <f>IF(J12="","",J12)</f>
        <v>19. 12. 2017</v>
      </c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>
      <c r="B76" s="46"/>
      <c r="C76" s="76" t="s">
        <v>27</v>
      </c>
      <c r="D76" s="74"/>
      <c r="E76" s="74"/>
      <c r="F76" s="193" t="str">
        <f>E15</f>
        <v xml:space="preserve"> </v>
      </c>
      <c r="G76" s="74"/>
      <c r="H76" s="74"/>
      <c r="I76" s="194" t="s">
        <v>33</v>
      </c>
      <c r="J76" s="193" t="str">
        <f>E21</f>
        <v xml:space="preserve"> </v>
      </c>
      <c r="K76" s="74"/>
      <c r="L76" s="72"/>
    </row>
    <row r="77" s="1" customFormat="1" ht="14.4" customHeight="1">
      <c r="B77" s="46"/>
      <c r="C77" s="76" t="s">
        <v>31</v>
      </c>
      <c r="D77" s="74"/>
      <c r="E77" s="74"/>
      <c r="F77" s="193" t="str">
        <f>IF(E18="","",E18)</f>
        <v/>
      </c>
      <c r="G77" s="74"/>
      <c r="H77" s="74"/>
      <c r="I77" s="191"/>
      <c r="J77" s="74"/>
      <c r="K77" s="74"/>
      <c r="L77" s="72"/>
    </row>
    <row r="78" s="1" customFormat="1" ht="10.32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9" customFormat="1" ht="29.28" customHeight="1">
      <c r="B79" s="195"/>
      <c r="C79" s="196" t="s">
        <v>102</v>
      </c>
      <c r="D79" s="197" t="s">
        <v>55</v>
      </c>
      <c r="E79" s="197" t="s">
        <v>51</v>
      </c>
      <c r="F79" s="197" t="s">
        <v>103</v>
      </c>
      <c r="G79" s="197" t="s">
        <v>104</v>
      </c>
      <c r="H79" s="197" t="s">
        <v>105</v>
      </c>
      <c r="I79" s="198" t="s">
        <v>106</v>
      </c>
      <c r="J79" s="197" t="s">
        <v>94</v>
      </c>
      <c r="K79" s="199" t="s">
        <v>107</v>
      </c>
      <c r="L79" s="200"/>
      <c r="M79" s="102" t="s">
        <v>108</v>
      </c>
      <c r="N79" s="103" t="s">
        <v>40</v>
      </c>
      <c r="O79" s="103" t="s">
        <v>109</v>
      </c>
      <c r="P79" s="103" t="s">
        <v>110</v>
      </c>
      <c r="Q79" s="103" t="s">
        <v>111</v>
      </c>
      <c r="R79" s="103" t="s">
        <v>112</v>
      </c>
      <c r="S79" s="103" t="s">
        <v>113</v>
      </c>
      <c r="T79" s="104" t="s">
        <v>114</v>
      </c>
    </row>
    <row r="80" s="1" customFormat="1" ht="29.28" customHeight="1">
      <c r="B80" s="46"/>
      <c r="C80" s="108" t="s">
        <v>95</v>
      </c>
      <c r="D80" s="74"/>
      <c r="E80" s="74"/>
      <c r="F80" s="74"/>
      <c r="G80" s="74"/>
      <c r="H80" s="74"/>
      <c r="I80" s="191"/>
      <c r="J80" s="201">
        <f>BK80</f>
        <v>0</v>
      </c>
      <c r="K80" s="74"/>
      <c r="L80" s="72"/>
      <c r="M80" s="105"/>
      <c r="N80" s="106"/>
      <c r="O80" s="106"/>
      <c r="P80" s="202">
        <f>P81</f>
        <v>0</v>
      </c>
      <c r="Q80" s="106"/>
      <c r="R80" s="202">
        <f>R81</f>
        <v>0</v>
      </c>
      <c r="S80" s="106"/>
      <c r="T80" s="203">
        <f>T81</f>
        <v>0</v>
      </c>
      <c r="AT80" s="24" t="s">
        <v>69</v>
      </c>
      <c r="AU80" s="24" t="s">
        <v>96</v>
      </c>
      <c r="BK80" s="204">
        <f>BK81</f>
        <v>0</v>
      </c>
    </row>
    <row r="81" s="10" customFormat="1" ht="37.44" customHeight="1">
      <c r="B81" s="205"/>
      <c r="C81" s="206"/>
      <c r="D81" s="207" t="s">
        <v>69</v>
      </c>
      <c r="E81" s="208" t="s">
        <v>115</v>
      </c>
      <c r="F81" s="208" t="s">
        <v>116</v>
      </c>
      <c r="G81" s="206"/>
      <c r="H81" s="206"/>
      <c r="I81" s="209"/>
      <c r="J81" s="210">
        <f>BK81</f>
        <v>0</v>
      </c>
      <c r="K81" s="206"/>
      <c r="L81" s="211"/>
      <c r="M81" s="212"/>
      <c r="N81" s="213"/>
      <c r="O81" s="213"/>
      <c r="P81" s="214">
        <f>P82+P86+P93</f>
        <v>0</v>
      </c>
      <c r="Q81" s="213"/>
      <c r="R81" s="214">
        <f>R82+R86+R93</f>
        <v>0</v>
      </c>
      <c r="S81" s="213"/>
      <c r="T81" s="215">
        <f>T82+T86+T93</f>
        <v>0</v>
      </c>
      <c r="AR81" s="216" t="s">
        <v>117</v>
      </c>
      <c r="AT81" s="217" t="s">
        <v>69</v>
      </c>
      <c r="AU81" s="217" t="s">
        <v>70</v>
      </c>
      <c r="AY81" s="216" t="s">
        <v>118</v>
      </c>
      <c r="BK81" s="218">
        <f>BK82+BK86+BK93</f>
        <v>0</v>
      </c>
    </row>
    <row r="82" s="10" customFormat="1" ht="19.92" customHeight="1">
      <c r="B82" s="205"/>
      <c r="C82" s="206"/>
      <c r="D82" s="207" t="s">
        <v>69</v>
      </c>
      <c r="E82" s="219" t="s">
        <v>119</v>
      </c>
      <c r="F82" s="219" t="s">
        <v>120</v>
      </c>
      <c r="G82" s="206"/>
      <c r="H82" s="206"/>
      <c r="I82" s="209"/>
      <c r="J82" s="220">
        <f>BK82</f>
        <v>0</v>
      </c>
      <c r="K82" s="206"/>
      <c r="L82" s="211"/>
      <c r="M82" s="212"/>
      <c r="N82" s="213"/>
      <c r="O82" s="213"/>
      <c r="P82" s="214">
        <f>SUM(P83:P85)</f>
        <v>0</v>
      </c>
      <c r="Q82" s="213"/>
      <c r="R82" s="214">
        <f>SUM(R83:R85)</f>
        <v>0</v>
      </c>
      <c r="S82" s="213"/>
      <c r="T82" s="215">
        <f>SUM(T83:T85)</f>
        <v>0</v>
      </c>
      <c r="AR82" s="216" t="s">
        <v>117</v>
      </c>
      <c r="AT82" s="217" t="s">
        <v>69</v>
      </c>
      <c r="AU82" s="217" t="s">
        <v>78</v>
      </c>
      <c r="AY82" s="216" t="s">
        <v>118</v>
      </c>
      <c r="BK82" s="218">
        <f>SUM(BK83:BK85)</f>
        <v>0</v>
      </c>
    </row>
    <row r="83" s="1" customFormat="1" ht="25.5" customHeight="1">
      <c r="B83" s="46"/>
      <c r="C83" s="221" t="s">
        <v>78</v>
      </c>
      <c r="D83" s="221" t="s">
        <v>121</v>
      </c>
      <c r="E83" s="222" t="s">
        <v>122</v>
      </c>
      <c r="F83" s="223" t="s">
        <v>123</v>
      </c>
      <c r="G83" s="224" t="s">
        <v>124</v>
      </c>
      <c r="H83" s="225">
        <v>1</v>
      </c>
      <c r="I83" s="226"/>
      <c r="J83" s="227">
        <f>ROUND(I83*H83,2)</f>
        <v>0</v>
      </c>
      <c r="K83" s="223" t="s">
        <v>125</v>
      </c>
      <c r="L83" s="72"/>
      <c r="M83" s="228" t="s">
        <v>21</v>
      </c>
      <c r="N83" s="229" t="s">
        <v>41</v>
      </c>
      <c r="O83" s="47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4" t="s">
        <v>126</v>
      </c>
      <c r="AT83" s="24" t="s">
        <v>121</v>
      </c>
      <c r="AU83" s="24" t="s">
        <v>80</v>
      </c>
      <c r="AY83" s="24" t="s">
        <v>118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78</v>
      </c>
      <c r="BK83" s="232">
        <f>ROUND(I83*H83,2)</f>
        <v>0</v>
      </c>
      <c r="BL83" s="24" t="s">
        <v>126</v>
      </c>
      <c r="BM83" s="24" t="s">
        <v>127</v>
      </c>
    </row>
    <row r="84" s="1" customFormat="1" ht="25.5" customHeight="1">
      <c r="B84" s="46"/>
      <c r="C84" s="221" t="s">
        <v>80</v>
      </c>
      <c r="D84" s="221" t="s">
        <v>121</v>
      </c>
      <c r="E84" s="222" t="s">
        <v>128</v>
      </c>
      <c r="F84" s="223" t="s">
        <v>129</v>
      </c>
      <c r="G84" s="224" t="s">
        <v>124</v>
      </c>
      <c r="H84" s="225">
        <v>1</v>
      </c>
      <c r="I84" s="226"/>
      <c r="J84" s="227">
        <f>ROUND(I84*H84,2)</f>
        <v>0</v>
      </c>
      <c r="K84" s="223" t="s">
        <v>125</v>
      </c>
      <c r="L84" s="72"/>
      <c r="M84" s="228" t="s">
        <v>21</v>
      </c>
      <c r="N84" s="229" t="s">
        <v>41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126</v>
      </c>
      <c r="AT84" s="24" t="s">
        <v>121</v>
      </c>
      <c r="AU84" s="24" t="s">
        <v>80</v>
      </c>
      <c r="AY84" s="24" t="s">
        <v>118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78</v>
      </c>
      <c r="BK84" s="232">
        <f>ROUND(I84*H84,2)</f>
        <v>0</v>
      </c>
      <c r="BL84" s="24" t="s">
        <v>126</v>
      </c>
      <c r="BM84" s="24" t="s">
        <v>130</v>
      </c>
    </row>
    <row r="85" s="1" customFormat="1" ht="16.5" customHeight="1">
      <c r="B85" s="46"/>
      <c r="C85" s="221" t="s">
        <v>131</v>
      </c>
      <c r="D85" s="221" t="s">
        <v>121</v>
      </c>
      <c r="E85" s="222" t="s">
        <v>132</v>
      </c>
      <c r="F85" s="223" t="s">
        <v>133</v>
      </c>
      <c r="G85" s="224" t="s">
        <v>124</v>
      </c>
      <c r="H85" s="225">
        <v>1</v>
      </c>
      <c r="I85" s="226"/>
      <c r="J85" s="227">
        <f>ROUND(I85*H85,2)</f>
        <v>0</v>
      </c>
      <c r="K85" s="223" t="s">
        <v>125</v>
      </c>
      <c r="L85" s="72"/>
      <c r="M85" s="228" t="s">
        <v>21</v>
      </c>
      <c r="N85" s="229" t="s">
        <v>41</v>
      </c>
      <c r="O85" s="47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4" t="s">
        <v>126</v>
      </c>
      <c r="AT85" s="24" t="s">
        <v>121</v>
      </c>
      <c r="AU85" s="24" t="s">
        <v>80</v>
      </c>
      <c r="AY85" s="24" t="s">
        <v>118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4" t="s">
        <v>78</v>
      </c>
      <c r="BK85" s="232">
        <f>ROUND(I85*H85,2)</f>
        <v>0</v>
      </c>
      <c r="BL85" s="24" t="s">
        <v>126</v>
      </c>
      <c r="BM85" s="24" t="s">
        <v>134</v>
      </c>
    </row>
    <row r="86" s="10" customFormat="1" ht="29.88" customHeight="1">
      <c r="B86" s="205"/>
      <c r="C86" s="206"/>
      <c r="D86" s="207" t="s">
        <v>69</v>
      </c>
      <c r="E86" s="219" t="s">
        <v>135</v>
      </c>
      <c r="F86" s="219" t="s">
        <v>136</v>
      </c>
      <c r="G86" s="206"/>
      <c r="H86" s="206"/>
      <c r="I86" s="209"/>
      <c r="J86" s="220">
        <f>BK86</f>
        <v>0</v>
      </c>
      <c r="K86" s="206"/>
      <c r="L86" s="211"/>
      <c r="M86" s="212"/>
      <c r="N86" s="213"/>
      <c r="O86" s="213"/>
      <c r="P86" s="214">
        <f>SUM(P87:P92)</f>
        <v>0</v>
      </c>
      <c r="Q86" s="213"/>
      <c r="R86" s="214">
        <f>SUM(R87:R92)</f>
        <v>0</v>
      </c>
      <c r="S86" s="213"/>
      <c r="T86" s="215">
        <f>SUM(T87:T92)</f>
        <v>0</v>
      </c>
      <c r="AR86" s="216" t="s">
        <v>117</v>
      </c>
      <c r="AT86" s="217" t="s">
        <v>69</v>
      </c>
      <c r="AU86" s="217" t="s">
        <v>78</v>
      </c>
      <c r="AY86" s="216" t="s">
        <v>118</v>
      </c>
      <c r="BK86" s="218">
        <f>SUM(BK87:BK92)</f>
        <v>0</v>
      </c>
    </row>
    <row r="87" s="1" customFormat="1" ht="16.5" customHeight="1">
      <c r="B87" s="46"/>
      <c r="C87" s="221" t="s">
        <v>137</v>
      </c>
      <c r="D87" s="221" t="s">
        <v>121</v>
      </c>
      <c r="E87" s="222" t="s">
        <v>138</v>
      </c>
      <c r="F87" s="223" t="s">
        <v>139</v>
      </c>
      <c r="G87" s="224" t="s">
        <v>124</v>
      </c>
      <c r="H87" s="225">
        <v>1</v>
      </c>
      <c r="I87" s="226"/>
      <c r="J87" s="227">
        <f>ROUND(I87*H87,2)</f>
        <v>0</v>
      </c>
      <c r="K87" s="223" t="s">
        <v>125</v>
      </c>
      <c r="L87" s="72"/>
      <c r="M87" s="228" t="s">
        <v>21</v>
      </c>
      <c r="N87" s="229" t="s">
        <v>41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126</v>
      </c>
      <c r="AT87" s="24" t="s">
        <v>121</v>
      </c>
      <c r="AU87" s="24" t="s">
        <v>80</v>
      </c>
      <c r="AY87" s="24" t="s">
        <v>118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78</v>
      </c>
      <c r="BK87" s="232">
        <f>ROUND(I87*H87,2)</f>
        <v>0</v>
      </c>
      <c r="BL87" s="24" t="s">
        <v>126</v>
      </c>
      <c r="BM87" s="24" t="s">
        <v>140</v>
      </c>
    </row>
    <row r="88" s="1" customFormat="1" ht="25.5" customHeight="1">
      <c r="B88" s="46"/>
      <c r="C88" s="221" t="s">
        <v>117</v>
      </c>
      <c r="D88" s="221" t="s">
        <v>121</v>
      </c>
      <c r="E88" s="222" t="s">
        <v>141</v>
      </c>
      <c r="F88" s="223" t="s">
        <v>142</v>
      </c>
      <c r="G88" s="224" t="s">
        <v>124</v>
      </c>
      <c r="H88" s="225">
        <v>1</v>
      </c>
      <c r="I88" s="226"/>
      <c r="J88" s="227">
        <f>ROUND(I88*H88,2)</f>
        <v>0</v>
      </c>
      <c r="K88" s="223" t="s">
        <v>125</v>
      </c>
      <c r="L88" s="72"/>
      <c r="M88" s="228" t="s">
        <v>21</v>
      </c>
      <c r="N88" s="229" t="s">
        <v>41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126</v>
      </c>
      <c r="AT88" s="24" t="s">
        <v>121</v>
      </c>
      <c r="AU88" s="24" t="s">
        <v>80</v>
      </c>
      <c r="AY88" s="24" t="s">
        <v>118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78</v>
      </c>
      <c r="BK88" s="232">
        <f>ROUND(I88*H88,2)</f>
        <v>0</v>
      </c>
      <c r="BL88" s="24" t="s">
        <v>126</v>
      </c>
      <c r="BM88" s="24" t="s">
        <v>143</v>
      </c>
    </row>
    <row r="89" s="1" customFormat="1" ht="51" customHeight="1">
      <c r="B89" s="46"/>
      <c r="C89" s="221" t="s">
        <v>144</v>
      </c>
      <c r="D89" s="221" t="s">
        <v>121</v>
      </c>
      <c r="E89" s="222" t="s">
        <v>145</v>
      </c>
      <c r="F89" s="223" t="s">
        <v>146</v>
      </c>
      <c r="G89" s="224" t="s">
        <v>124</v>
      </c>
      <c r="H89" s="225">
        <v>1</v>
      </c>
      <c r="I89" s="226"/>
      <c r="J89" s="227">
        <f>ROUND(I89*H89,2)</f>
        <v>0</v>
      </c>
      <c r="K89" s="223" t="s">
        <v>125</v>
      </c>
      <c r="L89" s="72"/>
      <c r="M89" s="228" t="s">
        <v>21</v>
      </c>
      <c r="N89" s="229" t="s">
        <v>41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126</v>
      </c>
      <c r="AT89" s="24" t="s">
        <v>121</v>
      </c>
      <c r="AU89" s="24" t="s">
        <v>80</v>
      </c>
      <c r="AY89" s="24" t="s">
        <v>118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78</v>
      </c>
      <c r="BK89" s="232">
        <f>ROUND(I89*H89,2)</f>
        <v>0</v>
      </c>
      <c r="BL89" s="24" t="s">
        <v>126</v>
      </c>
      <c r="BM89" s="24" t="s">
        <v>147</v>
      </c>
    </row>
    <row r="90" s="1" customFormat="1" ht="38.25" customHeight="1">
      <c r="B90" s="46"/>
      <c r="C90" s="221" t="s">
        <v>148</v>
      </c>
      <c r="D90" s="221" t="s">
        <v>121</v>
      </c>
      <c r="E90" s="222" t="s">
        <v>149</v>
      </c>
      <c r="F90" s="223" t="s">
        <v>150</v>
      </c>
      <c r="G90" s="224" t="s">
        <v>124</v>
      </c>
      <c r="H90" s="225">
        <v>1</v>
      </c>
      <c r="I90" s="226"/>
      <c r="J90" s="227">
        <f>ROUND(I90*H90,2)</f>
        <v>0</v>
      </c>
      <c r="K90" s="223" t="s">
        <v>21</v>
      </c>
      <c r="L90" s="72"/>
      <c r="M90" s="228" t="s">
        <v>21</v>
      </c>
      <c r="N90" s="229" t="s">
        <v>41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4" t="s">
        <v>126</v>
      </c>
      <c r="AT90" s="24" t="s">
        <v>121</v>
      </c>
      <c r="AU90" s="24" t="s">
        <v>80</v>
      </c>
      <c r="AY90" s="24" t="s">
        <v>118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78</v>
      </c>
      <c r="BK90" s="232">
        <f>ROUND(I90*H90,2)</f>
        <v>0</v>
      </c>
      <c r="BL90" s="24" t="s">
        <v>126</v>
      </c>
      <c r="BM90" s="24" t="s">
        <v>151</v>
      </c>
    </row>
    <row r="91" s="11" customFormat="1">
      <c r="B91" s="233"/>
      <c r="C91" s="234"/>
      <c r="D91" s="235" t="s">
        <v>152</v>
      </c>
      <c r="E91" s="236" t="s">
        <v>21</v>
      </c>
      <c r="F91" s="237" t="s">
        <v>153</v>
      </c>
      <c r="G91" s="234"/>
      <c r="H91" s="238">
        <v>1</v>
      </c>
      <c r="I91" s="239"/>
      <c r="J91" s="234"/>
      <c r="K91" s="234"/>
      <c r="L91" s="240"/>
      <c r="M91" s="241"/>
      <c r="N91" s="242"/>
      <c r="O91" s="242"/>
      <c r="P91" s="242"/>
      <c r="Q91" s="242"/>
      <c r="R91" s="242"/>
      <c r="S91" s="242"/>
      <c r="T91" s="243"/>
      <c r="AT91" s="244" t="s">
        <v>152</v>
      </c>
      <c r="AU91" s="244" t="s">
        <v>80</v>
      </c>
      <c r="AV91" s="11" t="s">
        <v>80</v>
      </c>
      <c r="AW91" s="11" t="s">
        <v>34</v>
      </c>
      <c r="AX91" s="11" t="s">
        <v>78</v>
      </c>
      <c r="AY91" s="244" t="s">
        <v>118</v>
      </c>
    </row>
    <row r="92" s="1" customFormat="1" ht="16.5" customHeight="1">
      <c r="B92" s="46"/>
      <c r="C92" s="221" t="s">
        <v>154</v>
      </c>
      <c r="D92" s="221" t="s">
        <v>121</v>
      </c>
      <c r="E92" s="222" t="s">
        <v>155</v>
      </c>
      <c r="F92" s="223" t="s">
        <v>156</v>
      </c>
      <c r="G92" s="224" t="s">
        <v>124</v>
      </c>
      <c r="H92" s="225">
        <v>1</v>
      </c>
      <c r="I92" s="226"/>
      <c r="J92" s="227">
        <f>ROUND(I92*H92,2)</f>
        <v>0</v>
      </c>
      <c r="K92" s="223" t="s">
        <v>125</v>
      </c>
      <c r="L92" s="72"/>
      <c r="M92" s="228" t="s">
        <v>21</v>
      </c>
      <c r="N92" s="229" t="s">
        <v>41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126</v>
      </c>
      <c r="AT92" s="24" t="s">
        <v>121</v>
      </c>
      <c r="AU92" s="24" t="s">
        <v>80</v>
      </c>
      <c r="AY92" s="24" t="s">
        <v>118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78</v>
      </c>
      <c r="BK92" s="232">
        <f>ROUND(I92*H92,2)</f>
        <v>0</v>
      </c>
      <c r="BL92" s="24" t="s">
        <v>126</v>
      </c>
      <c r="BM92" s="24" t="s">
        <v>157</v>
      </c>
    </row>
    <row r="93" s="10" customFormat="1" ht="29.88" customHeight="1">
      <c r="B93" s="205"/>
      <c r="C93" s="206"/>
      <c r="D93" s="207" t="s">
        <v>69</v>
      </c>
      <c r="E93" s="219" t="s">
        <v>158</v>
      </c>
      <c r="F93" s="219" t="s">
        <v>159</v>
      </c>
      <c r="G93" s="206"/>
      <c r="H93" s="206"/>
      <c r="I93" s="209"/>
      <c r="J93" s="220">
        <f>BK93</f>
        <v>0</v>
      </c>
      <c r="K93" s="206"/>
      <c r="L93" s="211"/>
      <c r="M93" s="212"/>
      <c r="N93" s="213"/>
      <c r="O93" s="213"/>
      <c r="P93" s="214">
        <f>SUM(P94:P96)</f>
        <v>0</v>
      </c>
      <c r="Q93" s="213"/>
      <c r="R93" s="214">
        <f>SUM(R94:R96)</f>
        <v>0</v>
      </c>
      <c r="S93" s="213"/>
      <c r="T93" s="215">
        <f>SUM(T94:T96)</f>
        <v>0</v>
      </c>
      <c r="AR93" s="216" t="s">
        <v>117</v>
      </c>
      <c r="AT93" s="217" t="s">
        <v>69</v>
      </c>
      <c r="AU93" s="217" t="s">
        <v>78</v>
      </c>
      <c r="AY93" s="216" t="s">
        <v>118</v>
      </c>
      <c r="BK93" s="218">
        <f>SUM(BK94:BK96)</f>
        <v>0</v>
      </c>
    </row>
    <row r="94" s="1" customFormat="1" ht="16.5" customHeight="1">
      <c r="B94" s="46"/>
      <c r="C94" s="221" t="s">
        <v>160</v>
      </c>
      <c r="D94" s="221" t="s">
        <v>121</v>
      </c>
      <c r="E94" s="222" t="s">
        <v>161</v>
      </c>
      <c r="F94" s="223" t="s">
        <v>162</v>
      </c>
      <c r="G94" s="224" t="s">
        <v>124</v>
      </c>
      <c r="H94" s="225">
        <v>1</v>
      </c>
      <c r="I94" s="226"/>
      <c r="J94" s="227">
        <f>ROUND(I94*H94,2)</f>
        <v>0</v>
      </c>
      <c r="K94" s="223" t="s">
        <v>125</v>
      </c>
      <c r="L94" s="72"/>
      <c r="M94" s="228" t="s">
        <v>21</v>
      </c>
      <c r="N94" s="229" t="s">
        <v>41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126</v>
      </c>
      <c r="AT94" s="24" t="s">
        <v>121</v>
      </c>
      <c r="AU94" s="24" t="s">
        <v>80</v>
      </c>
      <c r="AY94" s="24" t="s">
        <v>118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78</v>
      </c>
      <c r="BK94" s="232">
        <f>ROUND(I94*H94,2)</f>
        <v>0</v>
      </c>
      <c r="BL94" s="24" t="s">
        <v>126</v>
      </c>
      <c r="BM94" s="24" t="s">
        <v>163</v>
      </c>
    </row>
    <row r="95" s="1" customFormat="1" ht="16.5" customHeight="1">
      <c r="B95" s="46"/>
      <c r="C95" s="221" t="s">
        <v>164</v>
      </c>
      <c r="D95" s="221" t="s">
        <v>121</v>
      </c>
      <c r="E95" s="222" t="s">
        <v>165</v>
      </c>
      <c r="F95" s="223" t="s">
        <v>166</v>
      </c>
      <c r="G95" s="224" t="s">
        <v>124</v>
      </c>
      <c r="H95" s="225">
        <v>1</v>
      </c>
      <c r="I95" s="226"/>
      <c r="J95" s="227">
        <f>ROUND(I95*H95,2)</f>
        <v>0</v>
      </c>
      <c r="K95" s="223" t="s">
        <v>125</v>
      </c>
      <c r="L95" s="72"/>
      <c r="M95" s="228" t="s">
        <v>21</v>
      </c>
      <c r="N95" s="229" t="s">
        <v>41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126</v>
      </c>
      <c r="AT95" s="24" t="s">
        <v>121</v>
      </c>
      <c r="AU95" s="24" t="s">
        <v>80</v>
      </c>
      <c r="AY95" s="24" t="s">
        <v>118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78</v>
      </c>
      <c r="BK95" s="232">
        <f>ROUND(I95*H95,2)</f>
        <v>0</v>
      </c>
      <c r="BL95" s="24" t="s">
        <v>126</v>
      </c>
      <c r="BM95" s="24" t="s">
        <v>167</v>
      </c>
    </row>
    <row r="96" s="1" customFormat="1" ht="25.5" customHeight="1">
      <c r="B96" s="46"/>
      <c r="C96" s="221" t="s">
        <v>168</v>
      </c>
      <c r="D96" s="221" t="s">
        <v>121</v>
      </c>
      <c r="E96" s="222" t="s">
        <v>169</v>
      </c>
      <c r="F96" s="223" t="s">
        <v>170</v>
      </c>
      <c r="G96" s="224" t="s">
        <v>124</v>
      </c>
      <c r="H96" s="225">
        <v>1</v>
      </c>
      <c r="I96" s="226"/>
      <c r="J96" s="227">
        <f>ROUND(I96*H96,2)</f>
        <v>0</v>
      </c>
      <c r="K96" s="223" t="s">
        <v>125</v>
      </c>
      <c r="L96" s="72"/>
      <c r="M96" s="228" t="s">
        <v>21</v>
      </c>
      <c r="N96" s="245" t="s">
        <v>41</v>
      </c>
      <c r="O96" s="246"/>
      <c r="P96" s="247">
        <f>O96*H96</f>
        <v>0</v>
      </c>
      <c r="Q96" s="247">
        <v>0</v>
      </c>
      <c r="R96" s="247">
        <f>Q96*H96</f>
        <v>0</v>
      </c>
      <c r="S96" s="247">
        <v>0</v>
      </c>
      <c r="T96" s="248">
        <f>S96*H96</f>
        <v>0</v>
      </c>
      <c r="AR96" s="24" t="s">
        <v>126</v>
      </c>
      <c r="AT96" s="24" t="s">
        <v>121</v>
      </c>
      <c r="AU96" s="24" t="s">
        <v>80</v>
      </c>
      <c r="AY96" s="24" t="s">
        <v>118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78</v>
      </c>
      <c r="BK96" s="232">
        <f>ROUND(I96*H96,2)</f>
        <v>0</v>
      </c>
      <c r="BL96" s="24" t="s">
        <v>126</v>
      </c>
      <c r="BM96" s="24" t="s">
        <v>171</v>
      </c>
    </row>
    <row r="97" s="1" customFormat="1" ht="6.96" customHeight="1">
      <c r="B97" s="67"/>
      <c r="C97" s="68"/>
      <c r="D97" s="68"/>
      <c r="E97" s="68"/>
      <c r="F97" s="68"/>
      <c r="G97" s="68"/>
      <c r="H97" s="68"/>
      <c r="I97" s="166"/>
      <c r="J97" s="68"/>
      <c r="K97" s="68"/>
      <c r="L97" s="72"/>
    </row>
  </sheetData>
  <sheetProtection sheet="1" autoFilter="0" formatColumns="0" formatRows="0" objects="1" scenarios="1" spinCount="100000" saltValue="8icUalwias9hKzrKR6FzFZCRZNAjYWR5kNWWOHbDz2npmJU5pQHfV6uUPcwiWWfLZgZl8f5Vht49KezG54CgzA==" hashValue="aGCAaeHvytrfiZZsp+UX3RGeVVSow0QUXqVr1gWJcP897BieqJuYa90qPWOgsxl1ULGkOj8SEhh3XCwtnOy+Og==" algorithmName="SHA-512" password="CC35"/>
  <autoFilter ref="C79:K96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84</v>
      </c>
      <c r="G1" s="139" t="s">
        <v>85</v>
      </c>
      <c r="H1" s="139"/>
      <c r="I1" s="140"/>
      <c r="J1" s="139" t="s">
        <v>86</v>
      </c>
      <c r="K1" s="138" t="s">
        <v>87</v>
      </c>
      <c r="L1" s="139" t="s">
        <v>88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89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MÍSTNÍ KOMUNIKACE ULICE CHOCEŇSKÁ U Č.P. 1811, PŘELOUČ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90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172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19. 12. 2017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ROUND(J83,2)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ROUND(SUM(BE83:BE252), 2)</f>
        <v>0</v>
      </c>
      <c r="G30" s="47"/>
      <c r="H30" s="47"/>
      <c r="I30" s="158">
        <v>0.20999999999999999</v>
      </c>
      <c r="J30" s="157">
        <f>ROUND(ROUND((SUM(BE83:BE252)),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ROUND(SUM(BF83:BF252), 2)</f>
        <v>0</v>
      </c>
      <c r="G31" s="47"/>
      <c r="H31" s="47"/>
      <c r="I31" s="158">
        <v>0.14999999999999999</v>
      </c>
      <c r="J31" s="157">
        <f>ROUND(ROUND((SUM(BF83:BF252)),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ROUND(SUM(BG83:BG252),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ROUND(SUM(BH83:BH252),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ROUND(SUM(BI83:BI252),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92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MÍSTNÍ KOMUNIKACE ULICE CHOCEŇSKÁ U Č.P. 1811, PŘELOUČ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90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101 - KOMUNIKACE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Přelouč</v>
      </c>
      <c r="G49" s="47"/>
      <c r="H49" s="47"/>
      <c r="I49" s="146" t="s">
        <v>25</v>
      </c>
      <c r="J49" s="147" t="str">
        <f>IF(J12="","",J12)</f>
        <v>19. 12. 2017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93</v>
      </c>
      <c r="D54" s="159"/>
      <c r="E54" s="159"/>
      <c r="F54" s="159"/>
      <c r="G54" s="159"/>
      <c r="H54" s="159"/>
      <c r="I54" s="173"/>
      <c r="J54" s="174" t="s">
        <v>94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95</v>
      </c>
      <c r="D56" s="47"/>
      <c r="E56" s="47"/>
      <c r="F56" s="47"/>
      <c r="G56" s="47"/>
      <c r="H56" s="47"/>
      <c r="I56" s="144"/>
      <c r="J56" s="155">
        <f>J83</f>
        <v>0</v>
      </c>
      <c r="K56" s="51"/>
      <c r="AU56" s="24" t="s">
        <v>96</v>
      </c>
    </row>
    <row r="57" s="7" customFormat="1" ht="24.96" customHeight="1">
      <c r="B57" s="177"/>
      <c r="C57" s="178"/>
      <c r="D57" s="179" t="s">
        <v>173</v>
      </c>
      <c r="E57" s="180"/>
      <c r="F57" s="180"/>
      <c r="G57" s="180"/>
      <c r="H57" s="180"/>
      <c r="I57" s="181"/>
      <c r="J57" s="182">
        <f>J84</f>
        <v>0</v>
      </c>
      <c r="K57" s="183"/>
    </row>
    <row r="58" s="8" customFormat="1" ht="19.92" customHeight="1">
      <c r="B58" s="184"/>
      <c r="C58" s="185"/>
      <c r="D58" s="186" t="s">
        <v>174</v>
      </c>
      <c r="E58" s="187"/>
      <c r="F58" s="187"/>
      <c r="G58" s="187"/>
      <c r="H58" s="187"/>
      <c r="I58" s="188"/>
      <c r="J58" s="189">
        <f>J85</f>
        <v>0</v>
      </c>
      <c r="K58" s="190"/>
    </row>
    <row r="59" s="8" customFormat="1" ht="19.92" customHeight="1">
      <c r="B59" s="184"/>
      <c r="C59" s="185"/>
      <c r="D59" s="186" t="s">
        <v>175</v>
      </c>
      <c r="E59" s="187"/>
      <c r="F59" s="187"/>
      <c r="G59" s="187"/>
      <c r="H59" s="187"/>
      <c r="I59" s="188"/>
      <c r="J59" s="189">
        <f>J154</f>
        <v>0</v>
      </c>
      <c r="K59" s="190"/>
    </row>
    <row r="60" s="8" customFormat="1" ht="19.92" customHeight="1">
      <c r="B60" s="184"/>
      <c r="C60" s="185"/>
      <c r="D60" s="186" t="s">
        <v>176</v>
      </c>
      <c r="E60" s="187"/>
      <c r="F60" s="187"/>
      <c r="G60" s="187"/>
      <c r="H60" s="187"/>
      <c r="I60" s="188"/>
      <c r="J60" s="189">
        <f>J184</f>
        <v>0</v>
      </c>
      <c r="K60" s="190"/>
    </row>
    <row r="61" s="8" customFormat="1" ht="19.92" customHeight="1">
      <c r="B61" s="184"/>
      <c r="C61" s="185"/>
      <c r="D61" s="186" t="s">
        <v>177</v>
      </c>
      <c r="E61" s="187"/>
      <c r="F61" s="187"/>
      <c r="G61" s="187"/>
      <c r="H61" s="187"/>
      <c r="I61" s="188"/>
      <c r="J61" s="189">
        <f>J193</f>
        <v>0</v>
      </c>
      <c r="K61" s="190"/>
    </row>
    <row r="62" s="8" customFormat="1" ht="19.92" customHeight="1">
      <c r="B62" s="184"/>
      <c r="C62" s="185"/>
      <c r="D62" s="186" t="s">
        <v>178</v>
      </c>
      <c r="E62" s="187"/>
      <c r="F62" s="187"/>
      <c r="G62" s="187"/>
      <c r="H62" s="187"/>
      <c r="I62" s="188"/>
      <c r="J62" s="189">
        <f>J228</f>
        <v>0</v>
      </c>
      <c r="K62" s="190"/>
    </row>
    <row r="63" s="8" customFormat="1" ht="19.92" customHeight="1">
      <c r="B63" s="184"/>
      <c r="C63" s="185"/>
      <c r="D63" s="186" t="s">
        <v>179</v>
      </c>
      <c r="E63" s="187"/>
      <c r="F63" s="187"/>
      <c r="G63" s="187"/>
      <c r="H63" s="187"/>
      <c r="I63" s="188"/>
      <c r="J63" s="189">
        <f>J251</f>
        <v>0</v>
      </c>
      <c r="K63" s="190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44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66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69"/>
      <c r="J69" s="71"/>
      <c r="K69" s="71"/>
      <c r="L69" s="72"/>
    </row>
    <row r="70" s="1" customFormat="1" ht="36.96" customHeight="1">
      <c r="B70" s="46"/>
      <c r="C70" s="73" t="s">
        <v>101</v>
      </c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16.5" customHeight="1">
      <c r="B73" s="46"/>
      <c r="C73" s="74"/>
      <c r="D73" s="74"/>
      <c r="E73" s="192" t="str">
        <f>E7</f>
        <v>MÍSTNÍ KOMUNIKACE ULICE CHOCEŇSKÁ U Č.P. 1811, PŘELOUČ</v>
      </c>
      <c r="F73" s="76"/>
      <c r="G73" s="76"/>
      <c r="H73" s="76"/>
      <c r="I73" s="191"/>
      <c r="J73" s="74"/>
      <c r="K73" s="74"/>
      <c r="L73" s="72"/>
    </row>
    <row r="74" s="1" customFormat="1" ht="14.4" customHeight="1">
      <c r="B74" s="46"/>
      <c r="C74" s="76" t="s">
        <v>90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E9</f>
        <v>SO 101 - KOMUNIKACE</v>
      </c>
      <c r="F75" s="74"/>
      <c r="G75" s="74"/>
      <c r="H75" s="74"/>
      <c r="I75" s="191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193" t="str">
        <f>F12</f>
        <v>Přelouč</v>
      </c>
      <c r="G77" s="74"/>
      <c r="H77" s="74"/>
      <c r="I77" s="194" t="s">
        <v>25</v>
      </c>
      <c r="J77" s="85" t="str">
        <f>IF(J12="","",J12)</f>
        <v>19. 12. 2017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>
      <c r="B79" s="46"/>
      <c r="C79" s="76" t="s">
        <v>27</v>
      </c>
      <c r="D79" s="74"/>
      <c r="E79" s="74"/>
      <c r="F79" s="193" t="str">
        <f>E15</f>
        <v xml:space="preserve"> </v>
      </c>
      <c r="G79" s="74"/>
      <c r="H79" s="74"/>
      <c r="I79" s="194" t="s">
        <v>33</v>
      </c>
      <c r="J79" s="193" t="str">
        <f>E21</f>
        <v xml:space="preserve"> </v>
      </c>
      <c r="K79" s="74"/>
      <c r="L79" s="72"/>
    </row>
    <row r="80" s="1" customFormat="1" ht="14.4" customHeight="1">
      <c r="B80" s="46"/>
      <c r="C80" s="76" t="s">
        <v>31</v>
      </c>
      <c r="D80" s="74"/>
      <c r="E80" s="74"/>
      <c r="F80" s="193" t="str">
        <f>IF(E18="","",E18)</f>
        <v/>
      </c>
      <c r="G80" s="74"/>
      <c r="H80" s="74"/>
      <c r="I80" s="191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9" customFormat="1" ht="29.28" customHeight="1">
      <c r="B82" s="195"/>
      <c r="C82" s="196" t="s">
        <v>102</v>
      </c>
      <c r="D82" s="197" t="s">
        <v>55</v>
      </c>
      <c r="E82" s="197" t="s">
        <v>51</v>
      </c>
      <c r="F82" s="197" t="s">
        <v>103</v>
      </c>
      <c r="G82" s="197" t="s">
        <v>104</v>
      </c>
      <c r="H82" s="197" t="s">
        <v>105</v>
      </c>
      <c r="I82" s="198" t="s">
        <v>106</v>
      </c>
      <c r="J82" s="197" t="s">
        <v>94</v>
      </c>
      <c r="K82" s="199" t="s">
        <v>107</v>
      </c>
      <c r="L82" s="200"/>
      <c r="M82" s="102" t="s">
        <v>108</v>
      </c>
      <c r="N82" s="103" t="s">
        <v>40</v>
      </c>
      <c r="O82" s="103" t="s">
        <v>109</v>
      </c>
      <c r="P82" s="103" t="s">
        <v>110</v>
      </c>
      <c r="Q82" s="103" t="s">
        <v>111</v>
      </c>
      <c r="R82" s="103" t="s">
        <v>112</v>
      </c>
      <c r="S82" s="103" t="s">
        <v>113</v>
      </c>
      <c r="T82" s="104" t="s">
        <v>114</v>
      </c>
    </row>
    <row r="83" s="1" customFormat="1" ht="29.28" customHeight="1">
      <c r="B83" s="46"/>
      <c r="C83" s="108" t="s">
        <v>95</v>
      </c>
      <c r="D83" s="74"/>
      <c r="E83" s="74"/>
      <c r="F83" s="74"/>
      <c r="G83" s="74"/>
      <c r="H83" s="74"/>
      <c r="I83" s="191"/>
      <c r="J83" s="201">
        <f>BK83</f>
        <v>0</v>
      </c>
      <c r="K83" s="74"/>
      <c r="L83" s="72"/>
      <c r="M83" s="105"/>
      <c r="N83" s="106"/>
      <c r="O83" s="106"/>
      <c r="P83" s="202">
        <f>P84</f>
        <v>0</v>
      </c>
      <c r="Q83" s="106"/>
      <c r="R83" s="202">
        <f>R84</f>
        <v>135.86687132000003</v>
      </c>
      <c r="S83" s="106"/>
      <c r="T83" s="203">
        <f>T84</f>
        <v>104.42299999999999</v>
      </c>
      <c r="AT83" s="24" t="s">
        <v>69</v>
      </c>
      <c r="AU83" s="24" t="s">
        <v>96</v>
      </c>
      <c r="BK83" s="204">
        <f>BK84</f>
        <v>0</v>
      </c>
    </row>
    <row r="84" s="10" customFormat="1" ht="37.44" customHeight="1">
      <c r="B84" s="205"/>
      <c r="C84" s="206"/>
      <c r="D84" s="207" t="s">
        <v>69</v>
      </c>
      <c r="E84" s="208" t="s">
        <v>180</v>
      </c>
      <c r="F84" s="208" t="s">
        <v>181</v>
      </c>
      <c r="G84" s="206"/>
      <c r="H84" s="206"/>
      <c r="I84" s="209"/>
      <c r="J84" s="210">
        <f>BK84</f>
        <v>0</v>
      </c>
      <c r="K84" s="206"/>
      <c r="L84" s="211"/>
      <c r="M84" s="212"/>
      <c r="N84" s="213"/>
      <c r="O84" s="213"/>
      <c r="P84" s="214">
        <f>P85+P154+P184+P193+P228+P251</f>
        <v>0</v>
      </c>
      <c r="Q84" s="213"/>
      <c r="R84" s="214">
        <f>R85+R154+R184+R193+R228+R251</f>
        <v>135.86687132000003</v>
      </c>
      <c r="S84" s="213"/>
      <c r="T84" s="215">
        <f>T85+T154+T184+T193+T228+T251</f>
        <v>104.42299999999999</v>
      </c>
      <c r="AR84" s="216" t="s">
        <v>78</v>
      </c>
      <c r="AT84" s="217" t="s">
        <v>69</v>
      </c>
      <c r="AU84" s="217" t="s">
        <v>70</v>
      </c>
      <c r="AY84" s="216" t="s">
        <v>118</v>
      </c>
      <c r="BK84" s="218">
        <f>BK85+BK154+BK184+BK193+BK228+BK251</f>
        <v>0</v>
      </c>
    </row>
    <row r="85" s="10" customFormat="1" ht="19.92" customHeight="1">
      <c r="B85" s="205"/>
      <c r="C85" s="206"/>
      <c r="D85" s="207" t="s">
        <v>69</v>
      </c>
      <c r="E85" s="219" t="s">
        <v>78</v>
      </c>
      <c r="F85" s="219" t="s">
        <v>182</v>
      </c>
      <c r="G85" s="206"/>
      <c r="H85" s="206"/>
      <c r="I85" s="209"/>
      <c r="J85" s="220">
        <f>BK85</f>
        <v>0</v>
      </c>
      <c r="K85" s="206"/>
      <c r="L85" s="211"/>
      <c r="M85" s="212"/>
      <c r="N85" s="213"/>
      <c r="O85" s="213"/>
      <c r="P85" s="214">
        <f>SUM(P86:P153)</f>
        <v>0</v>
      </c>
      <c r="Q85" s="213"/>
      <c r="R85" s="214">
        <f>SUM(R86:R153)</f>
        <v>76.126232000000002</v>
      </c>
      <c r="S85" s="213"/>
      <c r="T85" s="215">
        <f>SUM(T86:T153)</f>
        <v>104.42299999999999</v>
      </c>
      <c r="AR85" s="216" t="s">
        <v>78</v>
      </c>
      <c r="AT85" s="217" t="s">
        <v>69</v>
      </c>
      <c r="AU85" s="217" t="s">
        <v>78</v>
      </c>
      <c r="AY85" s="216" t="s">
        <v>118</v>
      </c>
      <c r="BK85" s="218">
        <f>SUM(BK86:BK153)</f>
        <v>0</v>
      </c>
    </row>
    <row r="86" s="1" customFormat="1" ht="16.5" customHeight="1">
      <c r="B86" s="46"/>
      <c r="C86" s="221" t="s">
        <v>131</v>
      </c>
      <c r="D86" s="221" t="s">
        <v>121</v>
      </c>
      <c r="E86" s="222" t="s">
        <v>183</v>
      </c>
      <c r="F86" s="223" t="s">
        <v>184</v>
      </c>
      <c r="G86" s="224" t="s">
        <v>185</v>
      </c>
      <c r="H86" s="225">
        <v>104.8</v>
      </c>
      <c r="I86" s="226"/>
      <c r="J86" s="227">
        <f>ROUND(I86*H86,2)</f>
        <v>0</v>
      </c>
      <c r="K86" s="223" t="s">
        <v>125</v>
      </c>
      <c r="L86" s="72"/>
      <c r="M86" s="228" t="s">
        <v>21</v>
      </c>
      <c r="N86" s="229" t="s">
        <v>41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137</v>
      </c>
      <c r="AT86" s="24" t="s">
        <v>121</v>
      </c>
      <c r="AU86" s="24" t="s">
        <v>80</v>
      </c>
      <c r="AY86" s="24" t="s">
        <v>118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78</v>
      </c>
      <c r="BK86" s="232">
        <f>ROUND(I86*H86,2)</f>
        <v>0</v>
      </c>
      <c r="BL86" s="24" t="s">
        <v>137</v>
      </c>
      <c r="BM86" s="24" t="s">
        <v>186</v>
      </c>
    </row>
    <row r="87" s="11" customFormat="1">
      <c r="B87" s="233"/>
      <c r="C87" s="234"/>
      <c r="D87" s="235" t="s">
        <v>152</v>
      </c>
      <c r="E87" s="236" t="s">
        <v>21</v>
      </c>
      <c r="F87" s="237" t="s">
        <v>187</v>
      </c>
      <c r="G87" s="234"/>
      <c r="H87" s="238">
        <v>104.8</v>
      </c>
      <c r="I87" s="239"/>
      <c r="J87" s="234"/>
      <c r="K87" s="234"/>
      <c r="L87" s="240"/>
      <c r="M87" s="241"/>
      <c r="N87" s="242"/>
      <c r="O87" s="242"/>
      <c r="P87" s="242"/>
      <c r="Q87" s="242"/>
      <c r="R87" s="242"/>
      <c r="S87" s="242"/>
      <c r="T87" s="243"/>
      <c r="AT87" s="244" t="s">
        <v>152</v>
      </c>
      <c r="AU87" s="244" t="s">
        <v>80</v>
      </c>
      <c r="AV87" s="11" t="s">
        <v>80</v>
      </c>
      <c r="AW87" s="11" t="s">
        <v>34</v>
      </c>
      <c r="AX87" s="11" t="s">
        <v>78</v>
      </c>
      <c r="AY87" s="244" t="s">
        <v>118</v>
      </c>
    </row>
    <row r="88" s="1" customFormat="1" ht="51" customHeight="1">
      <c r="B88" s="46"/>
      <c r="C88" s="221" t="s">
        <v>137</v>
      </c>
      <c r="D88" s="221" t="s">
        <v>121</v>
      </c>
      <c r="E88" s="222" t="s">
        <v>188</v>
      </c>
      <c r="F88" s="223" t="s">
        <v>189</v>
      </c>
      <c r="G88" s="224" t="s">
        <v>185</v>
      </c>
      <c r="H88" s="225">
        <v>4.5</v>
      </c>
      <c r="I88" s="226"/>
      <c r="J88" s="227">
        <f>ROUND(I88*H88,2)</f>
        <v>0</v>
      </c>
      <c r="K88" s="223" t="s">
        <v>125</v>
      </c>
      <c r="L88" s="72"/>
      <c r="M88" s="228" t="s">
        <v>21</v>
      </c>
      <c r="N88" s="229" t="s">
        <v>41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0.255</v>
      </c>
      <c r="T88" s="231">
        <f>S88*H88</f>
        <v>1.1475</v>
      </c>
      <c r="AR88" s="24" t="s">
        <v>137</v>
      </c>
      <c r="AT88" s="24" t="s">
        <v>121</v>
      </c>
      <c r="AU88" s="24" t="s">
        <v>80</v>
      </c>
      <c r="AY88" s="24" t="s">
        <v>118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78</v>
      </c>
      <c r="BK88" s="232">
        <f>ROUND(I88*H88,2)</f>
        <v>0</v>
      </c>
      <c r="BL88" s="24" t="s">
        <v>137</v>
      </c>
      <c r="BM88" s="24" t="s">
        <v>190</v>
      </c>
    </row>
    <row r="89" s="11" customFormat="1">
      <c r="B89" s="233"/>
      <c r="C89" s="234"/>
      <c r="D89" s="235" t="s">
        <v>152</v>
      </c>
      <c r="E89" s="236" t="s">
        <v>21</v>
      </c>
      <c r="F89" s="237" t="s">
        <v>191</v>
      </c>
      <c r="G89" s="234"/>
      <c r="H89" s="238">
        <v>4.5</v>
      </c>
      <c r="I89" s="239"/>
      <c r="J89" s="234"/>
      <c r="K89" s="234"/>
      <c r="L89" s="240"/>
      <c r="M89" s="241"/>
      <c r="N89" s="242"/>
      <c r="O89" s="242"/>
      <c r="P89" s="242"/>
      <c r="Q89" s="242"/>
      <c r="R89" s="242"/>
      <c r="S89" s="242"/>
      <c r="T89" s="243"/>
      <c r="AT89" s="244" t="s">
        <v>152</v>
      </c>
      <c r="AU89" s="244" t="s">
        <v>80</v>
      </c>
      <c r="AV89" s="11" t="s">
        <v>80</v>
      </c>
      <c r="AW89" s="11" t="s">
        <v>34</v>
      </c>
      <c r="AX89" s="11" t="s">
        <v>78</v>
      </c>
      <c r="AY89" s="244" t="s">
        <v>118</v>
      </c>
    </row>
    <row r="90" s="1" customFormat="1" ht="51" customHeight="1">
      <c r="B90" s="46"/>
      <c r="C90" s="221" t="s">
        <v>192</v>
      </c>
      <c r="D90" s="221" t="s">
        <v>121</v>
      </c>
      <c r="E90" s="222" t="s">
        <v>193</v>
      </c>
      <c r="F90" s="223" t="s">
        <v>194</v>
      </c>
      <c r="G90" s="224" t="s">
        <v>185</v>
      </c>
      <c r="H90" s="225">
        <v>69</v>
      </c>
      <c r="I90" s="226"/>
      <c r="J90" s="227">
        <f>ROUND(I90*H90,2)</f>
        <v>0</v>
      </c>
      <c r="K90" s="223" t="s">
        <v>125</v>
      </c>
      <c r="L90" s="72"/>
      <c r="M90" s="228" t="s">
        <v>21</v>
      </c>
      <c r="N90" s="229" t="s">
        <v>41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0.28999999999999998</v>
      </c>
      <c r="T90" s="231">
        <f>S90*H90</f>
        <v>20.009999999999998</v>
      </c>
      <c r="AR90" s="24" t="s">
        <v>137</v>
      </c>
      <c r="AT90" s="24" t="s">
        <v>121</v>
      </c>
      <c r="AU90" s="24" t="s">
        <v>80</v>
      </c>
      <c r="AY90" s="24" t="s">
        <v>118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78</v>
      </c>
      <c r="BK90" s="232">
        <f>ROUND(I90*H90,2)</f>
        <v>0</v>
      </c>
      <c r="BL90" s="24" t="s">
        <v>137</v>
      </c>
      <c r="BM90" s="24" t="s">
        <v>195</v>
      </c>
    </row>
    <row r="91" s="11" customFormat="1">
      <c r="B91" s="233"/>
      <c r="C91" s="234"/>
      <c r="D91" s="235" t="s">
        <v>152</v>
      </c>
      <c r="E91" s="236" t="s">
        <v>21</v>
      </c>
      <c r="F91" s="237" t="s">
        <v>196</v>
      </c>
      <c r="G91" s="234"/>
      <c r="H91" s="238">
        <v>69</v>
      </c>
      <c r="I91" s="239"/>
      <c r="J91" s="234"/>
      <c r="K91" s="234"/>
      <c r="L91" s="240"/>
      <c r="M91" s="241"/>
      <c r="N91" s="242"/>
      <c r="O91" s="242"/>
      <c r="P91" s="242"/>
      <c r="Q91" s="242"/>
      <c r="R91" s="242"/>
      <c r="S91" s="242"/>
      <c r="T91" s="243"/>
      <c r="AT91" s="244" t="s">
        <v>152</v>
      </c>
      <c r="AU91" s="244" t="s">
        <v>80</v>
      </c>
      <c r="AV91" s="11" t="s">
        <v>80</v>
      </c>
      <c r="AW91" s="11" t="s">
        <v>34</v>
      </c>
      <c r="AX91" s="11" t="s">
        <v>78</v>
      </c>
      <c r="AY91" s="244" t="s">
        <v>118</v>
      </c>
    </row>
    <row r="92" s="1" customFormat="1" ht="51" customHeight="1">
      <c r="B92" s="46"/>
      <c r="C92" s="221" t="s">
        <v>78</v>
      </c>
      <c r="D92" s="221" t="s">
        <v>121</v>
      </c>
      <c r="E92" s="222" t="s">
        <v>197</v>
      </c>
      <c r="F92" s="223" t="s">
        <v>198</v>
      </c>
      <c r="G92" s="224" t="s">
        <v>185</v>
      </c>
      <c r="H92" s="225">
        <v>184</v>
      </c>
      <c r="I92" s="226"/>
      <c r="J92" s="227">
        <f>ROUND(I92*H92,2)</f>
        <v>0</v>
      </c>
      <c r="K92" s="223" t="s">
        <v>125</v>
      </c>
      <c r="L92" s="72"/>
      <c r="M92" s="228" t="s">
        <v>21</v>
      </c>
      <c r="N92" s="229" t="s">
        <v>41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0.44</v>
      </c>
      <c r="T92" s="231">
        <f>S92*H92</f>
        <v>80.959999999999994</v>
      </c>
      <c r="AR92" s="24" t="s">
        <v>137</v>
      </c>
      <c r="AT92" s="24" t="s">
        <v>121</v>
      </c>
      <c r="AU92" s="24" t="s">
        <v>80</v>
      </c>
      <c r="AY92" s="24" t="s">
        <v>118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78</v>
      </c>
      <c r="BK92" s="232">
        <f>ROUND(I92*H92,2)</f>
        <v>0</v>
      </c>
      <c r="BL92" s="24" t="s">
        <v>137</v>
      </c>
      <c r="BM92" s="24" t="s">
        <v>199</v>
      </c>
    </row>
    <row r="93" s="11" customFormat="1">
      <c r="B93" s="233"/>
      <c r="C93" s="234"/>
      <c r="D93" s="235" t="s">
        <v>152</v>
      </c>
      <c r="E93" s="236" t="s">
        <v>21</v>
      </c>
      <c r="F93" s="237" t="s">
        <v>200</v>
      </c>
      <c r="G93" s="234"/>
      <c r="H93" s="238">
        <v>184</v>
      </c>
      <c r="I93" s="239"/>
      <c r="J93" s="234"/>
      <c r="K93" s="234"/>
      <c r="L93" s="240"/>
      <c r="M93" s="241"/>
      <c r="N93" s="242"/>
      <c r="O93" s="242"/>
      <c r="P93" s="242"/>
      <c r="Q93" s="242"/>
      <c r="R93" s="242"/>
      <c r="S93" s="242"/>
      <c r="T93" s="243"/>
      <c r="AT93" s="244" t="s">
        <v>152</v>
      </c>
      <c r="AU93" s="244" t="s">
        <v>80</v>
      </c>
      <c r="AV93" s="11" t="s">
        <v>80</v>
      </c>
      <c r="AW93" s="11" t="s">
        <v>34</v>
      </c>
      <c r="AX93" s="11" t="s">
        <v>78</v>
      </c>
      <c r="AY93" s="244" t="s">
        <v>118</v>
      </c>
    </row>
    <row r="94" s="1" customFormat="1" ht="38.25" customHeight="1">
      <c r="B94" s="46"/>
      <c r="C94" s="221" t="s">
        <v>117</v>
      </c>
      <c r="D94" s="221" t="s">
        <v>121</v>
      </c>
      <c r="E94" s="222" t="s">
        <v>201</v>
      </c>
      <c r="F94" s="223" t="s">
        <v>202</v>
      </c>
      <c r="G94" s="224" t="s">
        <v>185</v>
      </c>
      <c r="H94" s="225">
        <v>6</v>
      </c>
      <c r="I94" s="226"/>
      <c r="J94" s="227">
        <f>ROUND(I94*H94,2)</f>
        <v>0</v>
      </c>
      <c r="K94" s="223" t="s">
        <v>125</v>
      </c>
      <c r="L94" s="72"/>
      <c r="M94" s="228" t="s">
        <v>21</v>
      </c>
      <c r="N94" s="229" t="s">
        <v>41</v>
      </c>
      <c r="O94" s="47"/>
      <c r="P94" s="230">
        <f>O94*H94</f>
        <v>0</v>
      </c>
      <c r="Q94" s="230">
        <v>4.0000000000000003E-05</v>
      </c>
      <c r="R94" s="230">
        <f>Q94*H94</f>
        <v>0.00024000000000000003</v>
      </c>
      <c r="S94" s="230">
        <v>0.128</v>
      </c>
      <c r="T94" s="231">
        <f>S94*H94</f>
        <v>0.76800000000000002</v>
      </c>
      <c r="AR94" s="24" t="s">
        <v>137</v>
      </c>
      <c r="AT94" s="24" t="s">
        <v>121</v>
      </c>
      <c r="AU94" s="24" t="s">
        <v>80</v>
      </c>
      <c r="AY94" s="24" t="s">
        <v>118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78</v>
      </c>
      <c r="BK94" s="232">
        <f>ROUND(I94*H94,2)</f>
        <v>0</v>
      </c>
      <c r="BL94" s="24" t="s">
        <v>137</v>
      </c>
      <c r="BM94" s="24" t="s">
        <v>203</v>
      </c>
    </row>
    <row r="95" s="11" customFormat="1">
      <c r="B95" s="233"/>
      <c r="C95" s="234"/>
      <c r="D95" s="235" t="s">
        <v>152</v>
      </c>
      <c r="E95" s="236" t="s">
        <v>21</v>
      </c>
      <c r="F95" s="237" t="s">
        <v>204</v>
      </c>
      <c r="G95" s="234"/>
      <c r="H95" s="238">
        <v>6</v>
      </c>
      <c r="I95" s="239"/>
      <c r="J95" s="234"/>
      <c r="K95" s="234"/>
      <c r="L95" s="240"/>
      <c r="M95" s="241"/>
      <c r="N95" s="242"/>
      <c r="O95" s="242"/>
      <c r="P95" s="242"/>
      <c r="Q95" s="242"/>
      <c r="R95" s="242"/>
      <c r="S95" s="242"/>
      <c r="T95" s="243"/>
      <c r="AT95" s="244" t="s">
        <v>152</v>
      </c>
      <c r="AU95" s="244" t="s">
        <v>80</v>
      </c>
      <c r="AV95" s="11" t="s">
        <v>80</v>
      </c>
      <c r="AW95" s="11" t="s">
        <v>34</v>
      </c>
      <c r="AX95" s="11" t="s">
        <v>78</v>
      </c>
      <c r="AY95" s="244" t="s">
        <v>118</v>
      </c>
    </row>
    <row r="96" s="1" customFormat="1" ht="38.25" customHeight="1">
      <c r="B96" s="46"/>
      <c r="C96" s="221" t="s">
        <v>144</v>
      </c>
      <c r="D96" s="221" t="s">
        <v>121</v>
      </c>
      <c r="E96" s="222" t="s">
        <v>205</v>
      </c>
      <c r="F96" s="223" t="s">
        <v>206</v>
      </c>
      <c r="G96" s="224" t="s">
        <v>207</v>
      </c>
      <c r="H96" s="225">
        <v>7.5</v>
      </c>
      <c r="I96" s="226"/>
      <c r="J96" s="227">
        <f>ROUND(I96*H96,2)</f>
        <v>0</v>
      </c>
      <c r="K96" s="223" t="s">
        <v>125</v>
      </c>
      <c r="L96" s="72"/>
      <c r="M96" s="228" t="s">
        <v>21</v>
      </c>
      <c r="N96" s="229" t="s">
        <v>41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0.20499999999999999</v>
      </c>
      <c r="T96" s="231">
        <f>S96*H96</f>
        <v>1.5374999999999999</v>
      </c>
      <c r="AR96" s="24" t="s">
        <v>137</v>
      </c>
      <c r="AT96" s="24" t="s">
        <v>121</v>
      </c>
      <c r="AU96" s="24" t="s">
        <v>80</v>
      </c>
      <c r="AY96" s="24" t="s">
        <v>118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78</v>
      </c>
      <c r="BK96" s="232">
        <f>ROUND(I96*H96,2)</f>
        <v>0</v>
      </c>
      <c r="BL96" s="24" t="s">
        <v>137</v>
      </c>
      <c r="BM96" s="24" t="s">
        <v>208</v>
      </c>
    </row>
    <row r="97" s="11" customFormat="1">
      <c r="B97" s="233"/>
      <c r="C97" s="234"/>
      <c r="D97" s="235" t="s">
        <v>152</v>
      </c>
      <c r="E97" s="236" t="s">
        <v>21</v>
      </c>
      <c r="F97" s="237" t="s">
        <v>209</v>
      </c>
      <c r="G97" s="234"/>
      <c r="H97" s="238">
        <v>7.5</v>
      </c>
      <c r="I97" s="239"/>
      <c r="J97" s="234"/>
      <c r="K97" s="234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152</v>
      </c>
      <c r="AU97" s="244" t="s">
        <v>80</v>
      </c>
      <c r="AV97" s="11" t="s">
        <v>80</v>
      </c>
      <c r="AW97" s="11" t="s">
        <v>34</v>
      </c>
      <c r="AX97" s="11" t="s">
        <v>78</v>
      </c>
      <c r="AY97" s="244" t="s">
        <v>118</v>
      </c>
    </row>
    <row r="98" s="1" customFormat="1" ht="63.75" customHeight="1">
      <c r="B98" s="46"/>
      <c r="C98" s="221" t="s">
        <v>148</v>
      </c>
      <c r="D98" s="221" t="s">
        <v>121</v>
      </c>
      <c r="E98" s="222" t="s">
        <v>210</v>
      </c>
      <c r="F98" s="223" t="s">
        <v>211</v>
      </c>
      <c r="G98" s="224" t="s">
        <v>207</v>
      </c>
      <c r="H98" s="225">
        <v>120</v>
      </c>
      <c r="I98" s="226"/>
      <c r="J98" s="227">
        <f>ROUND(I98*H98,2)</f>
        <v>0</v>
      </c>
      <c r="K98" s="223" t="s">
        <v>125</v>
      </c>
      <c r="L98" s="72"/>
      <c r="M98" s="228" t="s">
        <v>21</v>
      </c>
      <c r="N98" s="229" t="s">
        <v>41</v>
      </c>
      <c r="O98" s="47"/>
      <c r="P98" s="230">
        <f>O98*H98</f>
        <v>0</v>
      </c>
      <c r="Q98" s="230">
        <v>0.036900000000000002</v>
      </c>
      <c r="R98" s="230">
        <f>Q98*H98</f>
        <v>4.4279999999999999</v>
      </c>
      <c r="S98" s="230">
        <v>0</v>
      </c>
      <c r="T98" s="231">
        <f>S98*H98</f>
        <v>0</v>
      </c>
      <c r="AR98" s="24" t="s">
        <v>137</v>
      </c>
      <c r="AT98" s="24" t="s">
        <v>121</v>
      </c>
      <c r="AU98" s="24" t="s">
        <v>80</v>
      </c>
      <c r="AY98" s="24" t="s">
        <v>118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78</v>
      </c>
      <c r="BK98" s="232">
        <f>ROUND(I98*H98,2)</f>
        <v>0</v>
      </c>
      <c r="BL98" s="24" t="s">
        <v>137</v>
      </c>
      <c r="BM98" s="24" t="s">
        <v>212</v>
      </c>
    </row>
    <row r="99" s="11" customFormat="1">
      <c r="B99" s="233"/>
      <c r="C99" s="234"/>
      <c r="D99" s="235" t="s">
        <v>152</v>
      </c>
      <c r="E99" s="236" t="s">
        <v>21</v>
      </c>
      <c r="F99" s="237" t="s">
        <v>213</v>
      </c>
      <c r="G99" s="234"/>
      <c r="H99" s="238">
        <v>120</v>
      </c>
      <c r="I99" s="239"/>
      <c r="J99" s="234"/>
      <c r="K99" s="234"/>
      <c r="L99" s="240"/>
      <c r="M99" s="241"/>
      <c r="N99" s="242"/>
      <c r="O99" s="242"/>
      <c r="P99" s="242"/>
      <c r="Q99" s="242"/>
      <c r="R99" s="242"/>
      <c r="S99" s="242"/>
      <c r="T99" s="243"/>
      <c r="AT99" s="244" t="s">
        <v>152</v>
      </c>
      <c r="AU99" s="244" t="s">
        <v>80</v>
      </c>
      <c r="AV99" s="11" t="s">
        <v>80</v>
      </c>
      <c r="AW99" s="11" t="s">
        <v>34</v>
      </c>
      <c r="AX99" s="11" t="s">
        <v>78</v>
      </c>
      <c r="AY99" s="244" t="s">
        <v>118</v>
      </c>
    </row>
    <row r="100" s="1" customFormat="1" ht="25.5" customHeight="1">
      <c r="B100" s="46"/>
      <c r="C100" s="221" t="s">
        <v>154</v>
      </c>
      <c r="D100" s="221" t="s">
        <v>121</v>
      </c>
      <c r="E100" s="222" t="s">
        <v>214</v>
      </c>
      <c r="F100" s="223" t="s">
        <v>215</v>
      </c>
      <c r="G100" s="224" t="s">
        <v>216</v>
      </c>
      <c r="H100" s="225">
        <v>16</v>
      </c>
      <c r="I100" s="226"/>
      <c r="J100" s="227">
        <f>ROUND(I100*H100,2)</f>
        <v>0</v>
      </c>
      <c r="K100" s="223" t="s">
        <v>125</v>
      </c>
      <c r="L100" s="72"/>
      <c r="M100" s="228" t="s">
        <v>21</v>
      </c>
      <c r="N100" s="229" t="s">
        <v>41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137</v>
      </c>
      <c r="AT100" s="24" t="s">
        <v>121</v>
      </c>
      <c r="AU100" s="24" t="s">
        <v>80</v>
      </c>
      <c r="AY100" s="24" t="s">
        <v>118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78</v>
      </c>
      <c r="BK100" s="232">
        <f>ROUND(I100*H100,2)</f>
        <v>0</v>
      </c>
      <c r="BL100" s="24" t="s">
        <v>137</v>
      </c>
      <c r="BM100" s="24" t="s">
        <v>217</v>
      </c>
    </row>
    <row r="101" s="11" customFormat="1">
      <c r="B101" s="233"/>
      <c r="C101" s="234"/>
      <c r="D101" s="235" t="s">
        <v>152</v>
      </c>
      <c r="E101" s="236" t="s">
        <v>21</v>
      </c>
      <c r="F101" s="237" t="s">
        <v>218</v>
      </c>
      <c r="G101" s="234"/>
      <c r="H101" s="238">
        <v>16</v>
      </c>
      <c r="I101" s="239"/>
      <c r="J101" s="234"/>
      <c r="K101" s="234"/>
      <c r="L101" s="240"/>
      <c r="M101" s="241"/>
      <c r="N101" s="242"/>
      <c r="O101" s="242"/>
      <c r="P101" s="242"/>
      <c r="Q101" s="242"/>
      <c r="R101" s="242"/>
      <c r="S101" s="242"/>
      <c r="T101" s="243"/>
      <c r="AT101" s="244" t="s">
        <v>152</v>
      </c>
      <c r="AU101" s="244" t="s">
        <v>80</v>
      </c>
      <c r="AV101" s="11" t="s">
        <v>80</v>
      </c>
      <c r="AW101" s="11" t="s">
        <v>34</v>
      </c>
      <c r="AX101" s="11" t="s">
        <v>78</v>
      </c>
      <c r="AY101" s="244" t="s">
        <v>118</v>
      </c>
    </row>
    <row r="102" s="1" customFormat="1" ht="38.25" customHeight="1">
      <c r="B102" s="46"/>
      <c r="C102" s="221" t="s">
        <v>160</v>
      </c>
      <c r="D102" s="221" t="s">
        <v>121</v>
      </c>
      <c r="E102" s="222" t="s">
        <v>219</v>
      </c>
      <c r="F102" s="223" t="s">
        <v>220</v>
      </c>
      <c r="G102" s="224" t="s">
        <v>216</v>
      </c>
      <c r="H102" s="225">
        <v>203.59999999999999</v>
      </c>
      <c r="I102" s="226"/>
      <c r="J102" s="227">
        <f>ROUND(I102*H102,2)</f>
        <v>0</v>
      </c>
      <c r="K102" s="223" t="s">
        <v>125</v>
      </c>
      <c r="L102" s="72"/>
      <c r="M102" s="228" t="s">
        <v>21</v>
      </c>
      <c r="N102" s="229" t="s">
        <v>41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137</v>
      </c>
      <c r="AT102" s="24" t="s">
        <v>121</v>
      </c>
      <c r="AU102" s="24" t="s">
        <v>80</v>
      </c>
      <c r="AY102" s="24" t="s">
        <v>118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78</v>
      </c>
      <c r="BK102" s="232">
        <f>ROUND(I102*H102,2)</f>
        <v>0</v>
      </c>
      <c r="BL102" s="24" t="s">
        <v>137</v>
      </c>
      <c r="BM102" s="24" t="s">
        <v>221</v>
      </c>
    </row>
    <row r="103" s="11" customFormat="1">
      <c r="B103" s="233"/>
      <c r="C103" s="234"/>
      <c r="D103" s="235" t="s">
        <v>152</v>
      </c>
      <c r="E103" s="236" t="s">
        <v>21</v>
      </c>
      <c r="F103" s="237" t="s">
        <v>222</v>
      </c>
      <c r="G103" s="234"/>
      <c r="H103" s="238">
        <v>105.45</v>
      </c>
      <c r="I103" s="239"/>
      <c r="J103" s="234"/>
      <c r="K103" s="234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152</v>
      </c>
      <c r="AU103" s="244" t="s">
        <v>80</v>
      </c>
      <c r="AV103" s="11" t="s">
        <v>80</v>
      </c>
      <c r="AW103" s="11" t="s">
        <v>34</v>
      </c>
      <c r="AX103" s="11" t="s">
        <v>70</v>
      </c>
      <c r="AY103" s="244" t="s">
        <v>118</v>
      </c>
    </row>
    <row r="104" s="11" customFormat="1">
      <c r="B104" s="233"/>
      <c r="C104" s="234"/>
      <c r="D104" s="235" t="s">
        <v>152</v>
      </c>
      <c r="E104" s="236" t="s">
        <v>21</v>
      </c>
      <c r="F104" s="237" t="s">
        <v>223</v>
      </c>
      <c r="G104" s="234"/>
      <c r="H104" s="238">
        <v>98.150000000000006</v>
      </c>
      <c r="I104" s="239"/>
      <c r="J104" s="234"/>
      <c r="K104" s="234"/>
      <c r="L104" s="240"/>
      <c r="M104" s="241"/>
      <c r="N104" s="242"/>
      <c r="O104" s="242"/>
      <c r="P104" s="242"/>
      <c r="Q104" s="242"/>
      <c r="R104" s="242"/>
      <c r="S104" s="242"/>
      <c r="T104" s="243"/>
      <c r="AT104" s="244" t="s">
        <v>152</v>
      </c>
      <c r="AU104" s="244" t="s">
        <v>80</v>
      </c>
      <c r="AV104" s="11" t="s">
        <v>80</v>
      </c>
      <c r="AW104" s="11" t="s">
        <v>34</v>
      </c>
      <c r="AX104" s="11" t="s">
        <v>70</v>
      </c>
      <c r="AY104" s="244" t="s">
        <v>118</v>
      </c>
    </row>
    <row r="105" s="12" customFormat="1">
      <c r="B105" s="249"/>
      <c r="C105" s="250"/>
      <c r="D105" s="235" t="s">
        <v>152</v>
      </c>
      <c r="E105" s="251" t="s">
        <v>21</v>
      </c>
      <c r="F105" s="252" t="s">
        <v>224</v>
      </c>
      <c r="G105" s="250"/>
      <c r="H105" s="253">
        <v>203.59999999999999</v>
      </c>
      <c r="I105" s="254"/>
      <c r="J105" s="250"/>
      <c r="K105" s="250"/>
      <c r="L105" s="255"/>
      <c r="M105" s="256"/>
      <c r="N105" s="257"/>
      <c r="O105" s="257"/>
      <c r="P105" s="257"/>
      <c r="Q105" s="257"/>
      <c r="R105" s="257"/>
      <c r="S105" s="257"/>
      <c r="T105" s="258"/>
      <c r="AT105" s="259" t="s">
        <v>152</v>
      </c>
      <c r="AU105" s="259" t="s">
        <v>80</v>
      </c>
      <c r="AV105" s="12" t="s">
        <v>137</v>
      </c>
      <c r="AW105" s="12" t="s">
        <v>34</v>
      </c>
      <c r="AX105" s="12" t="s">
        <v>78</v>
      </c>
      <c r="AY105" s="259" t="s">
        <v>118</v>
      </c>
    </row>
    <row r="106" s="1" customFormat="1" ht="38.25" customHeight="1">
      <c r="B106" s="46"/>
      <c r="C106" s="221" t="s">
        <v>164</v>
      </c>
      <c r="D106" s="221" t="s">
        <v>121</v>
      </c>
      <c r="E106" s="222" t="s">
        <v>225</v>
      </c>
      <c r="F106" s="223" t="s">
        <v>226</v>
      </c>
      <c r="G106" s="224" t="s">
        <v>216</v>
      </c>
      <c r="H106" s="225">
        <v>203.59999999999999</v>
      </c>
      <c r="I106" s="226"/>
      <c r="J106" s="227">
        <f>ROUND(I106*H106,2)</f>
        <v>0</v>
      </c>
      <c r="K106" s="223" t="s">
        <v>125</v>
      </c>
      <c r="L106" s="72"/>
      <c r="M106" s="228" t="s">
        <v>21</v>
      </c>
      <c r="N106" s="229" t="s">
        <v>41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137</v>
      </c>
      <c r="AT106" s="24" t="s">
        <v>121</v>
      </c>
      <c r="AU106" s="24" t="s">
        <v>80</v>
      </c>
      <c r="AY106" s="24" t="s">
        <v>118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78</v>
      </c>
      <c r="BK106" s="232">
        <f>ROUND(I106*H106,2)</f>
        <v>0</v>
      </c>
      <c r="BL106" s="24" t="s">
        <v>137</v>
      </c>
      <c r="BM106" s="24" t="s">
        <v>227</v>
      </c>
    </row>
    <row r="107" s="1" customFormat="1" ht="25.5" customHeight="1">
      <c r="B107" s="46"/>
      <c r="C107" s="221" t="s">
        <v>168</v>
      </c>
      <c r="D107" s="221" t="s">
        <v>121</v>
      </c>
      <c r="E107" s="222" t="s">
        <v>228</v>
      </c>
      <c r="F107" s="223" t="s">
        <v>229</v>
      </c>
      <c r="G107" s="224" t="s">
        <v>216</v>
      </c>
      <c r="H107" s="225">
        <v>27.486000000000001</v>
      </c>
      <c r="I107" s="226"/>
      <c r="J107" s="227">
        <f>ROUND(I107*H107,2)</f>
        <v>0</v>
      </c>
      <c r="K107" s="223" t="s">
        <v>125</v>
      </c>
      <c r="L107" s="72"/>
      <c r="M107" s="228" t="s">
        <v>21</v>
      </c>
      <c r="N107" s="229" t="s">
        <v>41</v>
      </c>
      <c r="O107" s="47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4" t="s">
        <v>137</v>
      </c>
      <c r="AT107" s="24" t="s">
        <v>121</v>
      </c>
      <c r="AU107" s="24" t="s">
        <v>80</v>
      </c>
      <c r="AY107" s="24" t="s">
        <v>118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78</v>
      </c>
      <c r="BK107" s="232">
        <f>ROUND(I107*H107,2)</f>
        <v>0</v>
      </c>
      <c r="BL107" s="24" t="s">
        <v>137</v>
      </c>
      <c r="BM107" s="24" t="s">
        <v>230</v>
      </c>
    </row>
    <row r="108" s="11" customFormat="1">
      <c r="B108" s="233"/>
      <c r="C108" s="234"/>
      <c r="D108" s="235" t="s">
        <v>152</v>
      </c>
      <c r="E108" s="236" t="s">
        <v>21</v>
      </c>
      <c r="F108" s="237" t="s">
        <v>231</v>
      </c>
      <c r="G108" s="234"/>
      <c r="H108" s="238">
        <v>11.970000000000001</v>
      </c>
      <c r="I108" s="239"/>
      <c r="J108" s="234"/>
      <c r="K108" s="234"/>
      <c r="L108" s="240"/>
      <c r="M108" s="241"/>
      <c r="N108" s="242"/>
      <c r="O108" s="242"/>
      <c r="P108" s="242"/>
      <c r="Q108" s="242"/>
      <c r="R108" s="242"/>
      <c r="S108" s="242"/>
      <c r="T108" s="243"/>
      <c r="AT108" s="244" t="s">
        <v>152</v>
      </c>
      <c r="AU108" s="244" t="s">
        <v>80</v>
      </c>
      <c r="AV108" s="11" t="s">
        <v>80</v>
      </c>
      <c r="AW108" s="11" t="s">
        <v>34</v>
      </c>
      <c r="AX108" s="11" t="s">
        <v>70</v>
      </c>
      <c r="AY108" s="244" t="s">
        <v>118</v>
      </c>
    </row>
    <row r="109" s="13" customFormat="1">
      <c r="B109" s="260"/>
      <c r="C109" s="261"/>
      <c r="D109" s="235" t="s">
        <v>152</v>
      </c>
      <c r="E109" s="262" t="s">
        <v>21</v>
      </c>
      <c r="F109" s="263" t="s">
        <v>232</v>
      </c>
      <c r="G109" s="261"/>
      <c r="H109" s="262" t="s">
        <v>21</v>
      </c>
      <c r="I109" s="264"/>
      <c r="J109" s="261"/>
      <c r="K109" s="261"/>
      <c r="L109" s="265"/>
      <c r="M109" s="266"/>
      <c r="N109" s="267"/>
      <c r="O109" s="267"/>
      <c r="P109" s="267"/>
      <c r="Q109" s="267"/>
      <c r="R109" s="267"/>
      <c r="S109" s="267"/>
      <c r="T109" s="268"/>
      <c r="AT109" s="269" t="s">
        <v>152</v>
      </c>
      <c r="AU109" s="269" t="s">
        <v>80</v>
      </c>
      <c r="AV109" s="13" t="s">
        <v>78</v>
      </c>
      <c r="AW109" s="13" t="s">
        <v>34</v>
      </c>
      <c r="AX109" s="13" t="s">
        <v>70</v>
      </c>
      <c r="AY109" s="269" t="s">
        <v>118</v>
      </c>
    </row>
    <row r="110" s="11" customFormat="1">
      <c r="B110" s="233"/>
      <c r="C110" s="234"/>
      <c r="D110" s="235" t="s">
        <v>152</v>
      </c>
      <c r="E110" s="236" t="s">
        <v>21</v>
      </c>
      <c r="F110" s="237" t="s">
        <v>233</v>
      </c>
      <c r="G110" s="234"/>
      <c r="H110" s="238">
        <v>6.7830000000000004</v>
      </c>
      <c r="I110" s="239"/>
      <c r="J110" s="234"/>
      <c r="K110" s="234"/>
      <c r="L110" s="240"/>
      <c r="M110" s="241"/>
      <c r="N110" s="242"/>
      <c r="O110" s="242"/>
      <c r="P110" s="242"/>
      <c r="Q110" s="242"/>
      <c r="R110" s="242"/>
      <c r="S110" s="242"/>
      <c r="T110" s="243"/>
      <c r="AT110" s="244" t="s">
        <v>152</v>
      </c>
      <c r="AU110" s="244" t="s">
        <v>80</v>
      </c>
      <c r="AV110" s="11" t="s">
        <v>80</v>
      </c>
      <c r="AW110" s="11" t="s">
        <v>34</v>
      </c>
      <c r="AX110" s="11" t="s">
        <v>70</v>
      </c>
      <c r="AY110" s="244" t="s">
        <v>118</v>
      </c>
    </row>
    <row r="111" s="11" customFormat="1">
      <c r="B111" s="233"/>
      <c r="C111" s="234"/>
      <c r="D111" s="235" t="s">
        <v>152</v>
      </c>
      <c r="E111" s="236" t="s">
        <v>21</v>
      </c>
      <c r="F111" s="237" t="s">
        <v>234</v>
      </c>
      <c r="G111" s="234"/>
      <c r="H111" s="238">
        <v>6.8250000000000002</v>
      </c>
      <c r="I111" s="239"/>
      <c r="J111" s="234"/>
      <c r="K111" s="234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152</v>
      </c>
      <c r="AU111" s="244" t="s">
        <v>80</v>
      </c>
      <c r="AV111" s="11" t="s">
        <v>80</v>
      </c>
      <c r="AW111" s="11" t="s">
        <v>34</v>
      </c>
      <c r="AX111" s="11" t="s">
        <v>70</v>
      </c>
      <c r="AY111" s="244" t="s">
        <v>118</v>
      </c>
    </row>
    <row r="112" s="11" customFormat="1">
      <c r="B112" s="233"/>
      <c r="C112" s="234"/>
      <c r="D112" s="235" t="s">
        <v>152</v>
      </c>
      <c r="E112" s="236" t="s">
        <v>21</v>
      </c>
      <c r="F112" s="237" t="s">
        <v>235</v>
      </c>
      <c r="G112" s="234"/>
      <c r="H112" s="238">
        <v>1.9079999999999999</v>
      </c>
      <c r="I112" s="239"/>
      <c r="J112" s="234"/>
      <c r="K112" s="234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152</v>
      </c>
      <c r="AU112" s="244" t="s">
        <v>80</v>
      </c>
      <c r="AV112" s="11" t="s">
        <v>80</v>
      </c>
      <c r="AW112" s="11" t="s">
        <v>34</v>
      </c>
      <c r="AX112" s="11" t="s">
        <v>70</v>
      </c>
      <c r="AY112" s="244" t="s">
        <v>118</v>
      </c>
    </row>
    <row r="113" s="12" customFormat="1">
      <c r="B113" s="249"/>
      <c r="C113" s="250"/>
      <c r="D113" s="235" t="s">
        <v>152</v>
      </c>
      <c r="E113" s="251" t="s">
        <v>21</v>
      </c>
      <c r="F113" s="252" t="s">
        <v>224</v>
      </c>
      <c r="G113" s="250"/>
      <c r="H113" s="253">
        <v>27.486000000000001</v>
      </c>
      <c r="I113" s="254"/>
      <c r="J113" s="250"/>
      <c r="K113" s="250"/>
      <c r="L113" s="255"/>
      <c r="M113" s="256"/>
      <c r="N113" s="257"/>
      <c r="O113" s="257"/>
      <c r="P113" s="257"/>
      <c r="Q113" s="257"/>
      <c r="R113" s="257"/>
      <c r="S113" s="257"/>
      <c r="T113" s="258"/>
      <c r="AT113" s="259" t="s">
        <v>152</v>
      </c>
      <c r="AU113" s="259" t="s">
        <v>80</v>
      </c>
      <c r="AV113" s="12" t="s">
        <v>137</v>
      </c>
      <c r="AW113" s="12" t="s">
        <v>34</v>
      </c>
      <c r="AX113" s="12" t="s">
        <v>78</v>
      </c>
      <c r="AY113" s="259" t="s">
        <v>118</v>
      </c>
    </row>
    <row r="114" s="1" customFormat="1" ht="38.25" customHeight="1">
      <c r="B114" s="46"/>
      <c r="C114" s="221" t="s">
        <v>236</v>
      </c>
      <c r="D114" s="221" t="s">
        <v>121</v>
      </c>
      <c r="E114" s="222" t="s">
        <v>237</v>
      </c>
      <c r="F114" s="223" t="s">
        <v>238</v>
      </c>
      <c r="G114" s="224" t="s">
        <v>216</v>
      </c>
      <c r="H114" s="225">
        <v>27.486000000000001</v>
      </c>
      <c r="I114" s="226"/>
      <c r="J114" s="227">
        <f>ROUND(I114*H114,2)</f>
        <v>0</v>
      </c>
      <c r="K114" s="223" t="s">
        <v>125</v>
      </c>
      <c r="L114" s="72"/>
      <c r="M114" s="228" t="s">
        <v>21</v>
      </c>
      <c r="N114" s="229" t="s">
        <v>41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137</v>
      </c>
      <c r="AT114" s="24" t="s">
        <v>121</v>
      </c>
      <c r="AU114" s="24" t="s">
        <v>80</v>
      </c>
      <c r="AY114" s="24" t="s">
        <v>118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78</v>
      </c>
      <c r="BK114" s="232">
        <f>ROUND(I114*H114,2)</f>
        <v>0</v>
      </c>
      <c r="BL114" s="24" t="s">
        <v>137</v>
      </c>
      <c r="BM114" s="24" t="s">
        <v>239</v>
      </c>
    </row>
    <row r="115" s="1" customFormat="1" ht="25.5" customHeight="1">
      <c r="B115" s="46"/>
      <c r="C115" s="221" t="s">
        <v>240</v>
      </c>
      <c r="D115" s="221" t="s">
        <v>121</v>
      </c>
      <c r="E115" s="222" t="s">
        <v>241</v>
      </c>
      <c r="F115" s="223" t="s">
        <v>242</v>
      </c>
      <c r="G115" s="224" t="s">
        <v>216</v>
      </c>
      <c r="H115" s="225">
        <v>39</v>
      </c>
      <c r="I115" s="226"/>
      <c r="J115" s="227">
        <f>ROUND(I115*H115,2)</f>
        <v>0</v>
      </c>
      <c r="K115" s="223" t="s">
        <v>125</v>
      </c>
      <c r="L115" s="72"/>
      <c r="M115" s="228" t="s">
        <v>21</v>
      </c>
      <c r="N115" s="229" t="s">
        <v>41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137</v>
      </c>
      <c r="AT115" s="24" t="s">
        <v>121</v>
      </c>
      <c r="AU115" s="24" t="s">
        <v>80</v>
      </c>
      <c r="AY115" s="24" t="s">
        <v>118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78</v>
      </c>
      <c r="BK115" s="232">
        <f>ROUND(I115*H115,2)</f>
        <v>0</v>
      </c>
      <c r="BL115" s="24" t="s">
        <v>137</v>
      </c>
      <c r="BM115" s="24" t="s">
        <v>243</v>
      </c>
    </row>
    <row r="116" s="11" customFormat="1">
      <c r="B116" s="233"/>
      <c r="C116" s="234"/>
      <c r="D116" s="235" t="s">
        <v>152</v>
      </c>
      <c r="E116" s="236" t="s">
        <v>21</v>
      </c>
      <c r="F116" s="237" t="s">
        <v>244</v>
      </c>
      <c r="G116" s="234"/>
      <c r="H116" s="238">
        <v>39</v>
      </c>
      <c r="I116" s="239"/>
      <c r="J116" s="234"/>
      <c r="K116" s="234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152</v>
      </c>
      <c r="AU116" s="244" t="s">
        <v>80</v>
      </c>
      <c r="AV116" s="11" t="s">
        <v>80</v>
      </c>
      <c r="AW116" s="11" t="s">
        <v>34</v>
      </c>
      <c r="AX116" s="11" t="s">
        <v>78</v>
      </c>
      <c r="AY116" s="244" t="s">
        <v>118</v>
      </c>
    </row>
    <row r="117" s="1" customFormat="1" ht="38.25" customHeight="1">
      <c r="B117" s="46"/>
      <c r="C117" s="221" t="s">
        <v>245</v>
      </c>
      <c r="D117" s="221" t="s">
        <v>121</v>
      </c>
      <c r="E117" s="222" t="s">
        <v>246</v>
      </c>
      <c r="F117" s="223" t="s">
        <v>247</v>
      </c>
      <c r="G117" s="224" t="s">
        <v>216</v>
      </c>
      <c r="H117" s="225">
        <v>39</v>
      </c>
      <c r="I117" s="226"/>
      <c r="J117" s="227">
        <f>ROUND(I117*H117,2)</f>
        <v>0</v>
      </c>
      <c r="K117" s="223" t="s">
        <v>125</v>
      </c>
      <c r="L117" s="72"/>
      <c r="M117" s="228" t="s">
        <v>21</v>
      </c>
      <c r="N117" s="229" t="s">
        <v>41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137</v>
      </c>
      <c r="AT117" s="24" t="s">
        <v>121</v>
      </c>
      <c r="AU117" s="24" t="s">
        <v>80</v>
      </c>
      <c r="AY117" s="24" t="s">
        <v>118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78</v>
      </c>
      <c r="BK117" s="232">
        <f>ROUND(I117*H117,2)</f>
        <v>0</v>
      </c>
      <c r="BL117" s="24" t="s">
        <v>137</v>
      </c>
      <c r="BM117" s="24" t="s">
        <v>248</v>
      </c>
    </row>
    <row r="118" s="1" customFormat="1" ht="25.5" customHeight="1">
      <c r="B118" s="46"/>
      <c r="C118" s="221" t="s">
        <v>10</v>
      </c>
      <c r="D118" s="221" t="s">
        <v>121</v>
      </c>
      <c r="E118" s="222" t="s">
        <v>249</v>
      </c>
      <c r="F118" s="223" t="s">
        <v>250</v>
      </c>
      <c r="G118" s="224" t="s">
        <v>185</v>
      </c>
      <c r="H118" s="225">
        <v>13</v>
      </c>
      <c r="I118" s="226"/>
      <c r="J118" s="227">
        <f>ROUND(I118*H118,2)</f>
        <v>0</v>
      </c>
      <c r="K118" s="223" t="s">
        <v>125</v>
      </c>
      <c r="L118" s="72"/>
      <c r="M118" s="228" t="s">
        <v>21</v>
      </c>
      <c r="N118" s="229" t="s">
        <v>41</v>
      </c>
      <c r="O118" s="47"/>
      <c r="P118" s="230">
        <f>O118*H118</f>
        <v>0</v>
      </c>
      <c r="Q118" s="230">
        <v>0.00084000000000000003</v>
      </c>
      <c r="R118" s="230">
        <f>Q118*H118</f>
        <v>0.010920000000000001</v>
      </c>
      <c r="S118" s="230">
        <v>0</v>
      </c>
      <c r="T118" s="231">
        <f>S118*H118</f>
        <v>0</v>
      </c>
      <c r="AR118" s="24" t="s">
        <v>137</v>
      </c>
      <c r="AT118" s="24" t="s">
        <v>121</v>
      </c>
      <c r="AU118" s="24" t="s">
        <v>80</v>
      </c>
      <c r="AY118" s="24" t="s">
        <v>118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78</v>
      </c>
      <c r="BK118" s="232">
        <f>ROUND(I118*H118,2)</f>
        <v>0</v>
      </c>
      <c r="BL118" s="24" t="s">
        <v>137</v>
      </c>
      <c r="BM118" s="24" t="s">
        <v>251</v>
      </c>
    </row>
    <row r="119" s="11" customFormat="1">
      <c r="B119" s="233"/>
      <c r="C119" s="234"/>
      <c r="D119" s="235" t="s">
        <v>152</v>
      </c>
      <c r="E119" s="236" t="s">
        <v>21</v>
      </c>
      <c r="F119" s="237" t="s">
        <v>252</v>
      </c>
      <c r="G119" s="234"/>
      <c r="H119" s="238">
        <v>13</v>
      </c>
      <c r="I119" s="239"/>
      <c r="J119" s="234"/>
      <c r="K119" s="234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152</v>
      </c>
      <c r="AU119" s="244" t="s">
        <v>80</v>
      </c>
      <c r="AV119" s="11" t="s">
        <v>80</v>
      </c>
      <c r="AW119" s="11" t="s">
        <v>34</v>
      </c>
      <c r="AX119" s="11" t="s">
        <v>78</v>
      </c>
      <c r="AY119" s="244" t="s">
        <v>118</v>
      </c>
    </row>
    <row r="120" s="1" customFormat="1" ht="25.5" customHeight="1">
      <c r="B120" s="46"/>
      <c r="C120" s="221" t="s">
        <v>253</v>
      </c>
      <c r="D120" s="221" t="s">
        <v>121</v>
      </c>
      <c r="E120" s="222" t="s">
        <v>254</v>
      </c>
      <c r="F120" s="223" t="s">
        <v>255</v>
      </c>
      <c r="G120" s="224" t="s">
        <v>185</v>
      </c>
      <c r="H120" s="225">
        <v>13</v>
      </c>
      <c r="I120" s="226"/>
      <c r="J120" s="227">
        <f>ROUND(I120*H120,2)</f>
        <v>0</v>
      </c>
      <c r="K120" s="223" t="s">
        <v>125</v>
      </c>
      <c r="L120" s="72"/>
      <c r="M120" s="228" t="s">
        <v>21</v>
      </c>
      <c r="N120" s="229" t="s">
        <v>41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137</v>
      </c>
      <c r="AT120" s="24" t="s">
        <v>121</v>
      </c>
      <c r="AU120" s="24" t="s">
        <v>80</v>
      </c>
      <c r="AY120" s="24" t="s">
        <v>118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78</v>
      </c>
      <c r="BK120" s="232">
        <f>ROUND(I120*H120,2)</f>
        <v>0</v>
      </c>
      <c r="BL120" s="24" t="s">
        <v>137</v>
      </c>
      <c r="BM120" s="24" t="s">
        <v>256</v>
      </c>
    </row>
    <row r="121" s="1" customFormat="1" ht="38.25" customHeight="1">
      <c r="B121" s="46"/>
      <c r="C121" s="221" t="s">
        <v>257</v>
      </c>
      <c r="D121" s="221" t="s">
        <v>121</v>
      </c>
      <c r="E121" s="222" t="s">
        <v>258</v>
      </c>
      <c r="F121" s="223" t="s">
        <v>259</v>
      </c>
      <c r="G121" s="224" t="s">
        <v>216</v>
      </c>
      <c r="H121" s="225">
        <v>66.489999999999995</v>
      </c>
      <c r="I121" s="226"/>
      <c r="J121" s="227">
        <f>ROUND(I121*H121,2)</f>
        <v>0</v>
      </c>
      <c r="K121" s="223" t="s">
        <v>125</v>
      </c>
      <c r="L121" s="72"/>
      <c r="M121" s="228" t="s">
        <v>21</v>
      </c>
      <c r="N121" s="229" t="s">
        <v>41</v>
      </c>
      <c r="O121" s="4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4" t="s">
        <v>137</v>
      </c>
      <c r="AT121" s="24" t="s">
        <v>121</v>
      </c>
      <c r="AU121" s="24" t="s">
        <v>80</v>
      </c>
      <c r="AY121" s="24" t="s">
        <v>118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78</v>
      </c>
      <c r="BK121" s="232">
        <f>ROUND(I121*H121,2)</f>
        <v>0</v>
      </c>
      <c r="BL121" s="24" t="s">
        <v>137</v>
      </c>
      <c r="BM121" s="24" t="s">
        <v>260</v>
      </c>
    </row>
    <row r="122" s="11" customFormat="1">
      <c r="B122" s="233"/>
      <c r="C122" s="234"/>
      <c r="D122" s="235" t="s">
        <v>152</v>
      </c>
      <c r="E122" s="236" t="s">
        <v>21</v>
      </c>
      <c r="F122" s="237" t="s">
        <v>261</v>
      </c>
      <c r="G122" s="234"/>
      <c r="H122" s="238">
        <v>66.489999999999995</v>
      </c>
      <c r="I122" s="239"/>
      <c r="J122" s="234"/>
      <c r="K122" s="234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152</v>
      </c>
      <c r="AU122" s="244" t="s">
        <v>80</v>
      </c>
      <c r="AV122" s="11" t="s">
        <v>80</v>
      </c>
      <c r="AW122" s="11" t="s">
        <v>34</v>
      </c>
      <c r="AX122" s="11" t="s">
        <v>78</v>
      </c>
      <c r="AY122" s="244" t="s">
        <v>118</v>
      </c>
    </row>
    <row r="123" s="1" customFormat="1" ht="38.25" customHeight="1">
      <c r="B123" s="46"/>
      <c r="C123" s="221" t="s">
        <v>262</v>
      </c>
      <c r="D123" s="221" t="s">
        <v>121</v>
      </c>
      <c r="E123" s="222" t="s">
        <v>263</v>
      </c>
      <c r="F123" s="223" t="s">
        <v>264</v>
      </c>
      <c r="G123" s="224" t="s">
        <v>216</v>
      </c>
      <c r="H123" s="225">
        <v>270.08999999999997</v>
      </c>
      <c r="I123" s="226"/>
      <c r="J123" s="227">
        <f>ROUND(I123*H123,2)</f>
        <v>0</v>
      </c>
      <c r="K123" s="223" t="s">
        <v>125</v>
      </c>
      <c r="L123" s="72"/>
      <c r="M123" s="228" t="s">
        <v>21</v>
      </c>
      <c r="N123" s="229" t="s">
        <v>41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137</v>
      </c>
      <c r="AT123" s="24" t="s">
        <v>121</v>
      </c>
      <c r="AU123" s="24" t="s">
        <v>80</v>
      </c>
      <c r="AY123" s="24" t="s">
        <v>118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78</v>
      </c>
      <c r="BK123" s="232">
        <f>ROUND(I123*H123,2)</f>
        <v>0</v>
      </c>
      <c r="BL123" s="24" t="s">
        <v>137</v>
      </c>
      <c r="BM123" s="24" t="s">
        <v>265</v>
      </c>
    </row>
    <row r="124" s="11" customFormat="1">
      <c r="B124" s="233"/>
      <c r="C124" s="234"/>
      <c r="D124" s="235" t="s">
        <v>152</v>
      </c>
      <c r="E124" s="236" t="s">
        <v>21</v>
      </c>
      <c r="F124" s="237" t="s">
        <v>266</v>
      </c>
      <c r="G124" s="234"/>
      <c r="H124" s="238">
        <v>203.59999999999999</v>
      </c>
      <c r="I124" s="239"/>
      <c r="J124" s="234"/>
      <c r="K124" s="234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152</v>
      </c>
      <c r="AU124" s="244" t="s">
        <v>80</v>
      </c>
      <c r="AV124" s="11" t="s">
        <v>80</v>
      </c>
      <c r="AW124" s="11" t="s">
        <v>34</v>
      </c>
      <c r="AX124" s="11" t="s">
        <v>70</v>
      </c>
      <c r="AY124" s="244" t="s">
        <v>118</v>
      </c>
    </row>
    <row r="125" s="11" customFormat="1">
      <c r="B125" s="233"/>
      <c r="C125" s="234"/>
      <c r="D125" s="235" t="s">
        <v>152</v>
      </c>
      <c r="E125" s="236" t="s">
        <v>21</v>
      </c>
      <c r="F125" s="237" t="s">
        <v>267</v>
      </c>
      <c r="G125" s="234"/>
      <c r="H125" s="238">
        <v>66.489999999999995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AT125" s="244" t="s">
        <v>152</v>
      </c>
      <c r="AU125" s="244" t="s">
        <v>80</v>
      </c>
      <c r="AV125" s="11" t="s">
        <v>80</v>
      </c>
      <c r="AW125" s="11" t="s">
        <v>34</v>
      </c>
      <c r="AX125" s="11" t="s">
        <v>70</v>
      </c>
      <c r="AY125" s="244" t="s">
        <v>118</v>
      </c>
    </row>
    <row r="126" s="12" customFormat="1">
      <c r="B126" s="249"/>
      <c r="C126" s="250"/>
      <c r="D126" s="235" t="s">
        <v>152</v>
      </c>
      <c r="E126" s="251" t="s">
        <v>21</v>
      </c>
      <c r="F126" s="252" t="s">
        <v>224</v>
      </c>
      <c r="G126" s="250"/>
      <c r="H126" s="253">
        <v>270.08999999999997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AT126" s="259" t="s">
        <v>152</v>
      </c>
      <c r="AU126" s="259" t="s">
        <v>80</v>
      </c>
      <c r="AV126" s="12" t="s">
        <v>137</v>
      </c>
      <c r="AW126" s="12" t="s">
        <v>34</v>
      </c>
      <c r="AX126" s="12" t="s">
        <v>78</v>
      </c>
      <c r="AY126" s="259" t="s">
        <v>118</v>
      </c>
    </row>
    <row r="127" s="1" customFormat="1" ht="51" customHeight="1">
      <c r="B127" s="46"/>
      <c r="C127" s="221" t="s">
        <v>268</v>
      </c>
      <c r="D127" s="221" t="s">
        <v>121</v>
      </c>
      <c r="E127" s="222" t="s">
        <v>269</v>
      </c>
      <c r="F127" s="223" t="s">
        <v>270</v>
      </c>
      <c r="G127" s="224" t="s">
        <v>216</v>
      </c>
      <c r="H127" s="225">
        <v>270.08999999999997</v>
      </c>
      <c r="I127" s="226"/>
      <c r="J127" s="227">
        <f>ROUND(I127*H127,2)</f>
        <v>0</v>
      </c>
      <c r="K127" s="223" t="s">
        <v>125</v>
      </c>
      <c r="L127" s="72"/>
      <c r="M127" s="228" t="s">
        <v>21</v>
      </c>
      <c r="N127" s="229" t="s">
        <v>41</v>
      </c>
      <c r="O127" s="47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AR127" s="24" t="s">
        <v>137</v>
      </c>
      <c r="AT127" s="24" t="s">
        <v>121</v>
      </c>
      <c r="AU127" s="24" t="s">
        <v>80</v>
      </c>
      <c r="AY127" s="24" t="s">
        <v>118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24" t="s">
        <v>78</v>
      </c>
      <c r="BK127" s="232">
        <f>ROUND(I127*H127,2)</f>
        <v>0</v>
      </c>
      <c r="BL127" s="24" t="s">
        <v>137</v>
      </c>
      <c r="BM127" s="24" t="s">
        <v>271</v>
      </c>
    </row>
    <row r="128" s="1" customFormat="1" ht="25.5" customHeight="1">
      <c r="B128" s="46"/>
      <c r="C128" s="221" t="s">
        <v>272</v>
      </c>
      <c r="D128" s="221" t="s">
        <v>121</v>
      </c>
      <c r="E128" s="222" t="s">
        <v>273</v>
      </c>
      <c r="F128" s="223" t="s">
        <v>274</v>
      </c>
      <c r="G128" s="224" t="s">
        <v>216</v>
      </c>
      <c r="H128" s="225">
        <v>270.08999999999997</v>
      </c>
      <c r="I128" s="226"/>
      <c r="J128" s="227">
        <f>ROUND(I128*H128,2)</f>
        <v>0</v>
      </c>
      <c r="K128" s="223" t="s">
        <v>125</v>
      </c>
      <c r="L128" s="72"/>
      <c r="M128" s="228" t="s">
        <v>21</v>
      </c>
      <c r="N128" s="229" t="s">
        <v>41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137</v>
      </c>
      <c r="AT128" s="24" t="s">
        <v>121</v>
      </c>
      <c r="AU128" s="24" t="s">
        <v>80</v>
      </c>
      <c r="AY128" s="24" t="s">
        <v>118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78</v>
      </c>
      <c r="BK128" s="232">
        <f>ROUND(I128*H128,2)</f>
        <v>0</v>
      </c>
      <c r="BL128" s="24" t="s">
        <v>137</v>
      </c>
      <c r="BM128" s="24" t="s">
        <v>275</v>
      </c>
    </row>
    <row r="129" s="1" customFormat="1" ht="16.5" customHeight="1">
      <c r="B129" s="46"/>
      <c r="C129" s="221" t="s">
        <v>9</v>
      </c>
      <c r="D129" s="221" t="s">
        <v>121</v>
      </c>
      <c r="E129" s="222" t="s">
        <v>276</v>
      </c>
      <c r="F129" s="223" t="s">
        <v>277</v>
      </c>
      <c r="G129" s="224" t="s">
        <v>216</v>
      </c>
      <c r="H129" s="225">
        <v>270.08999999999997</v>
      </c>
      <c r="I129" s="226"/>
      <c r="J129" s="227">
        <f>ROUND(I129*H129,2)</f>
        <v>0</v>
      </c>
      <c r="K129" s="223" t="s">
        <v>125</v>
      </c>
      <c r="L129" s="72"/>
      <c r="M129" s="228" t="s">
        <v>21</v>
      </c>
      <c r="N129" s="229" t="s">
        <v>41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137</v>
      </c>
      <c r="AT129" s="24" t="s">
        <v>121</v>
      </c>
      <c r="AU129" s="24" t="s">
        <v>80</v>
      </c>
      <c r="AY129" s="24" t="s">
        <v>118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78</v>
      </c>
      <c r="BK129" s="232">
        <f>ROUND(I129*H129,2)</f>
        <v>0</v>
      </c>
      <c r="BL129" s="24" t="s">
        <v>137</v>
      </c>
      <c r="BM129" s="24" t="s">
        <v>278</v>
      </c>
    </row>
    <row r="130" s="1" customFormat="1" ht="16.5" customHeight="1">
      <c r="B130" s="46"/>
      <c r="C130" s="221" t="s">
        <v>279</v>
      </c>
      <c r="D130" s="221" t="s">
        <v>121</v>
      </c>
      <c r="E130" s="222" t="s">
        <v>280</v>
      </c>
      <c r="F130" s="223" t="s">
        <v>281</v>
      </c>
      <c r="G130" s="224" t="s">
        <v>282</v>
      </c>
      <c r="H130" s="225">
        <v>513.17100000000005</v>
      </c>
      <c r="I130" s="226"/>
      <c r="J130" s="227">
        <f>ROUND(I130*H130,2)</f>
        <v>0</v>
      </c>
      <c r="K130" s="223" t="s">
        <v>125</v>
      </c>
      <c r="L130" s="72"/>
      <c r="M130" s="228" t="s">
        <v>21</v>
      </c>
      <c r="N130" s="229" t="s">
        <v>41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137</v>
      </c>
      <c r="AT130" s="24" t="s">
        <v>121</v>
      </c>
      <c r="AU130" s="24" t="s">
        <v>80</v>
      </c>
      <c r="AY130" s="24" t="s">
        <v>118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78</v>
      </c>
      <c r="BK130" s="232">
        <f>ROUND(I130*H130,2)</f>
        <v>0</v>
      </c>
      <c r="BL130" s="24" t="s">
        <v>137</v>
      </c>
      <c r="BM130" s="24" t="s">
        <v>283</v>
      </c>
    </row>
    <row r="131" s="11" customFormat="1">
      <c r="B131" s="233"/>
      <c r="C131" s="234"/>
      <c r="D131" s="235" t="s">
        <v>152</v>
      </c>
      <c r="E131" s="236" t="s">
        <v>21</v>
      </c>
      <c r="F131" s="237" t="s">
        <v>284</v>
      </c>
      <c r="G131" s="234"/>
      <c r="H131" s="238">
        <v>513.17100000000005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152</v>
      </c>
      <c r="AU131" s="244" t="s">
        <v>80</v>
      </c>
      <c r="AV131" s="11" t="s">
        <v>80</v>
      </c>
      <c r="AW131" s="11" t="s">
        <v>34</v>
      </c>
      <c r="AX131" s="11" t="s">
        <v>78</v>
      </c>
      <c r="AY131" s="244" t="s">
        <v>118</v>
      </c>
    </row>
    <row r="132" s="1" customFormat="1" ht="38.25" customHeight="1">
      <c r="B132" s="46"/>
      <c r="C132" s="221" t="s">
        <v>285</v>
      </c>
      <c r="D132" s="221" t="s">
        <v>121</v>
      </c>
      <c r="E132" s="222" t="s">
        <v>286</v>
      </c>
      <c r="F132" s="223" t="s">
        <v>287</v>
      </c>
      <c r="G132" s="224" t="s">
        <v>216</v>
      </c>
      <c r="H132" s="225">
        <v>15</v>
      </c>
      <c r="I132" s="226"/>
      <c r="J132" s="227">
        <f>ROUND(I132*H132,2)</f>
        <v>0</v>
      </c>
      <c r="K132" s="223" t="s">
        <v>125</v>
      </c>
      <c r="L132" s="72"/>
      <c r="M132" s="228" t="s">
        <v>21</v>
      </c>
      <c r="N132" s="229" t="s">
        <v>41</v>
      </c>
      <c r="O132" s="47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4" t="s">
        <v>137</v>
      </c>
      <c r="AT132" s="24" t="s">
        <v>121</v>
      </c>
      <c r="AU132" s="24" t="s">
        <v>80</v>
      </c>
      <c r="AY132" s="24" t="s">
        <v>118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78</v>
      </c>
      <c r="BK132" s="232">
        <f>ROUND(I132*H132,2)</f>
        <v>0</v>
      </c>
      <c r="BL132" s="24" t="s">
        <v>137</v>
      </c>
      <c r="BM132" s="24" t="s">
        <v>288</v>
      </c>
    </row>
    <row r="133" s="11" customFormat="1">
      <c r="B133" s="233"/>
      <c r="C133" s="234"/>
      <c r="D133" s="235" t="s">
        <v>152</v>
      </c>
      <c r="E133" s="236" t="s">
        <v>21</v>
      </c>
      <c r="F133" s="237" t="s">
        <v>289</v>
      </c>
      <c r="G133" s="234"/>
      <c r="H133" s="238">
        <v>15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AT133" s="244" t="s">
        <v>152</v>
      </c>
      <c r="AU133" s="244" t="s">
        <v>80</v>
      </c>
      <c r="AV133" s="11" t="s">
        <v>80</v>
      </c>
      <c r="AW133" s="11" t="s">
        <v>34</v>
      </c>
      <c r="AX133" s="11" t="s">
        <v>78</v>
      </c>
      <c r="AY133" s="244" t="s">
        <v>118</v>
      </c>
    </row>
    <row r="134" s="1" customFormat="1" ht="16.5" customHeight="1">
      <c r="B134" s="46"/>
      <c r="C134" s="270" t="s">
        <v>290</v>
      </c>
      <c r="D134" s="270" t="s">
        <v>291</v>
      </c>
      <c r="E134" s="271" t="s">
        <v>292</v>
      </c>
      <c r="F134" s="272" t="s">
        <v>293</v>
      </c>
      <c r="G134" s="273" t="s">
        <v>282</v>
      </c>
      <c r="H134" s="274">
        <v>57</v>
      </c>
      <c r="I134" s="275"/>
      <c r="J134" s="276">
        <f>ROUND(I134*H134,2)</f>
        <v>0</v>
      </c>
      <c r="K134" s="272" t="s">
        <v>125</v>
      </c>
      <c r="L134" s="277"/>
      <c r="M134" s="278" t="s">
        <v>21</v>
      </c>
      <c r="N134" s="279" t="s">
        <v>41</v>
      </c>
      <c r="O134" s="47"/>
      <c r="P134" s="230">
        <f>O134*H134</f>
        <v>0</v>
      </c>
      <c r="Q134" s="230">
        <v>1</v>
      </c>
      <c r="R134" s="230">
        <f>Q134*H134</f>
        <v>57</v>
      </c>
      <c r="S134" s="230">
        <v>0</v>
      </c>
      <c r="T134" s="231">
        <f>S134*H134</f>
        <v>0</v>
      </c>
      <c r="AR134" s="24" t="s">
        <v>154</v>
      </c>
      <c r="AT134" s="24" t="s">
        <v>291</v>
      </c>
      <c r="AU134" s="24" t="s">
        <v>80</v>
      </c>
      <c r="AY134" s="24" t="s">
        <v>118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78</v>
      </c>
      <c r="BK134" s="232">
        <f>ROUND(I134*H134,2)</f>
        <v>0</v>
      </c>
      <c r="BL134" s="24" t="s">
        <v>137</v>
      </c>
      <c r="BM134" s="24" t="s">
        <v>294</v>
      </c>
    </row>
    <row r="135" s="11" customFormat="1">
      <c r="B135" s="233"/>
      <c r="C135" s="234"/>
      <c r="D135" s="235" t="s">
        <v>152</v>
      </c>
      <c r="E135" s="236" t="s">
        <v>21</v>
      </c>
      <c r="F135" s="237" t="s">
        <v>295</v>
      </c>
      <c r="G135" s="234"/>
      <c r="H135" s="238">
        <v>28.5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AT135" s="244" t="s">
        <v>152</v>
      </c>
      <c r="AU135" s="244" t="s">
        <v>80</v>
      </c>
      <c r="AV135" s="11" t="s">
        <v>80</v>
      </c>
      <c r="AW135" s="11" t="s">
        <v>34</v>
      </c>
      <c r="AX135" s="11" t="s">
        <v>78</v>
      </c>
      <c r="AY135" s="244" t="s">
        <v>118</v>
      </c>
    </row>
    <row r="136" s="11" customFormat="1">
      <c r="B136" s="233"/>
      <c r="C136" s="234"/>
      <c r="D136" s="235" t="s">
        <v>152</v>
      </c>
      <c r="E136" s="234"/>
      <c r="F136" s="237" t="s">
        <v>296</v>
      </c>
      <c r="G136" s="234"/>
      <c r="H136" s="238">
        <v>57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152</v>
      </c>
      <c r="AU136" s="244" t="s">
        <v>80</v>
      </c>
      <c r="AV136" s="11" t="s">
        <v>80</v>
      </c>
      <c r="AW136" s="11" t="s">
        <v>6</v>
      </c>
      <c r="AX136" s="11" t="s">
        <v>78</v>
      </c>
      <c r="AY136" s="244" t="s">
        <v>118</v>
      </c>
    </row>
    <row r="137" s="1" customFormat="1" ht="16.5" customHeight="1">
      <c r="B137" s="46"/>
      <c r="C137" s="221" t="s">
        <v>297</v>
      </c>
      <c r="D137" s="221" t="s">
        <v>121</v>
      </c>
      <c r="E137" s="222" t="s">
        <v>298</v>
      </c>
      <c r="F137" s="223" t="s">
        <v>299</v>
      </c>
      <c r="G137" s="224" t="s">
        <v>185</v>
      </c>
      <c r="H137" s="225">
        <v>77.299999999999997</v>
      </c>
      <c r="I137" s="226"/>
      <c r="J137" s="227">
        <f>ROUND(I137*H137,2)</f>
        <v>0</v>
      </c>
      <c r="K137" s="223" t="s">
        <v>125</v>
      </c>
      <c r="L137" s="72"/>
      <c r="M137" s="228" t="s">
        <v>21</v>
      </c>
      <c r="N137" s="229" t="s">
        <v>41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4" t="s">
        <v>137</v>
      </c>
      <c r="AT137" s="24" t="s">
        <v>121</v>
      </c>
      <c r="AU137" s="24" t="s">
        <v>80</v>
      </c>
      <c r="AY137" s="24" t="s">
        <v>118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78</v>
      </c>
      <c r="BK137" s="232">
        <f>ROUND(I137*H137,2)</f>
        <v>0</v>
      </c>
      <c r="BL137" s="24" t="s">
        <v>137</v>
      </c>
      <c r="BM137" s="24" t="s">
        <v>300</v>
      </c>
    </row>
    <row r="138" s="11" customFormat="1">
      <c r="B138" s="233"/>
      <c r="C138" s="234"/>
      <c r="D138" s="235" t="s">
        <v>152</v>
      </c>
      <c r="E138" s="236" t="s">
        <v>21</v>
      </c>
      <c r="F138" s="237" t="s">
        <v>301</v>
      </c>
      <c r="G138" s="234"/>
      <c r="H138" s="238">
        <v>77.299999999999997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152</v>
      </c>
      <c r="AU138" s="244" t="s">
        <v>80</v>
      </c>
      <c r="AV138" s="11" t="s">
        <v>80</v>
      </c>
      <c r="AW138" s="11" t="s">
        <v>34</v>
      </c>
      <c r="AX138" s="11" t="s">
        <v>78</v>
      </c>
      <c r="AY138" s="244" t="s">
        <v>118</v>
      </c>
    </row>
    <row r="139" s="1" customFormat="1" ht="16.5" customHeight="1">
      <c r="B139" s="46"/>
      <c r="C139" s="270" t="s">
        <v>302</v>
      </c>
      <c r="D139" s="270" t="s">
        <v>291</v>
      </c>
      <c r="E139" s="271" t="s">
        <v>303</v>
      </c>
      <c r="F139" s="272" t="s">
        <v>304</v>
      </c>
      <c r="G139" s="273" t="s">
        <v>305</v>
      </c>
      <c r="H139" s="274">
        <v>0.071999999999999995</v>
      </c>
      <c r="I139" s="275"/>
      <c r="J139" s="276">
        <f>ROUND(I139*H139,2)</f>
        <v>0</v>
      </c>
      <c r="K139" s="272" t="s">
        <v>125</v>
      </c>
      <c r="L139" s="277"/>
      <c r="M139" s="278" t="s">
        <v>21</v>
      </c>
      <c r="N139" s="279" t="s">
        <v>41</v>
      </c>
      <c r="O139" s="47"/>
      <c r="P139" s="230">
        <f>O139*H139</f>
        <v>0</v>
      </c>
      <c r="Q139" s="230">
        <v>0.001</v>
      </c>
      <c r="R139" s="230">
        <f>Q139*H139</f>
        <v>7.2000000000000002E-05</v>
      </c>
      <c r="S139" s="230">
        <v>0</v>
      </c>
      <c r="T139" s="231">
        <f>S139*H139</f>
        <v>0</v>
      </c>
      <c r="AR139" s="24" t="s">
        <v>154</v>
      </c>
      <c r="AT139" s="24" t="s">
        <v>291</v>
      </c>
      <c r="AU139" s="24" t="s">
        <v>80</v>
      </c>
      <c r="AY139" s="24" t="s">
        <v>118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78</v>
      </c>
      <c r="BK139" s="232">
        <f>ROUND(I139*H139,2)</f>
        <v>0</v>
      </c>
      <c r="BL139" s="24" t="s">
        <v>137</v>
      </c>
      <c r="BM139" s="24" t="s">
        <v>306</v>
      </c>
    </row>
    <row r="140" s="11" customFormat="1">
      <c r="B140" s="233"/>
      <c r="C140" s="234"/>
      <c r="D140" s="235" t="s">
        <v>152</v>
      </c>
      <c r="E140" s="236" t="s">
        <v>21</v>
      </c>
      <c r="F140" s="237" t="s">
        <v>307</v>
      </c>
      <c r="G140" s="234"/>
      <c r="H140" s="238">
        <v>2.3889999999999998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152</v>
      </c>
      <c r="AU140" s="244" t="s">
        <v>80</v>
      </c>
      <c r="AV140" s="11" t="s">
        <v>80</v>
      </c>
      <c r="AW140" s="11" t="s">
        <v>34</v>
      </c>
      <c r="AX140" s="11" t="s">
        <v>78</v>
      </c>
      <c r="AY140" s="244" t="s">
        <v>118</v>
      </c>
    </row>
    <row r="141" s="11" customFormat="1">
      <c r="B141" s="233"/>
      <c r="C141" s="234"/>
      <c r="D141" s="235" t="s">
        <v>152</v>
      </c>
      <c r="E141" s="234"/>
      <c r="F141" s="237" t="s">
        <v>308</v>
      </c>
      <c r="G141" s="234"/>
      <c r="H141" s="238">
        <v>0.071999999999999995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AT141" s="244" t="s">
        <v>152</v>
      </c>
      <c r="AU141" s="244" t="s">
        <v>80</v>
      </c>
      <c r="AV141" s="11" t="s">
        <v>80</v>
      </c>
      <c r="AW141" s="11" t="s">
        <v>6</v>
      </c>
      <c r="AX141" s="11" t="s">
        <v>78</v>
      </c>
      <c r="AY141" s="244" t="s">
        <v>118</v>
      </c>
    </row>
    <row r="142" s="1" customFormat="1" ht="16.5" customHeight="1">
      <c r="B142" s="46"/>
      <c r="C142" s="221" t="s">
        <v>309</v>
      </c>
      <c r="D142" s="221" t="s">
        <v>121</v>
      </c>
      <c r="E142" s="222" t="s">
        <v>310</v>
      </c>
      <c r="F142" s="223" t="s">
        <v>311</v>
      </c>
      <c r="G142" s="224" t="s">
        <v>185</v>
      </c>
      <c r="H142" s="225">
        <v>337.10000000000002</v>
      </c>
      <c r="I142" s="226"/>
      <c r="J142" s="227">
        <f>ROUND(I142*H142,2)</f>
        <v>0</v>
      </c>
      <c r="K142" s="223" t="s">
        <v>125</v>
      </c>
      <c r="L142" s="72"/>
      <c r="M142" s="228" t="s">
        <v>21</v>
      </c>
      <c r="N142" s="229" t="s">
        <v>41</v>
      </c>
      <c r="O142" s="47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4" t="s">
        <v>137</v>
      </c>
      <c r="AT142" s="24" t="s">
        <v>121</v>
      </c>
      <c r="AU142" s="24" t="s">
        <v>80</v>
      </c>
      <c r="AY142" s="24" t="s">
        <v>118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78</v>
      </c>
      <c r="BK142" s="232">
        <f>ROUND(I142*H142,2)</f>
        <v>0</v>
      </c>
      <c r="BL142" s="24" t="s">
        <v>137</v>
      </c>
      <c r="BM142" s="24" t="s">
        <v>312</v>
      </c>
    </row>
    <row r="143" s="11" customFormat="1">
      <c r="B143" s="233"/>
      <c r="C143" s="234"/>
      <c r="D143" s="235" t="s">
        <v>152</v>
      </c>
      <c r="E143" s="236" t="s">
        <v>21</v>
      </c>
      <c r="F143" s="237" t="s">
        <v>313</v>
      </c>
      <c r="G143" s="234"/>
      <c r="H143" s="238">
        <v>4.2999999999999998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AT143" s="244" t="s">
        <v>152</v>
      </c>
      <c r="AU143" s="244" t="s">
        <v>80</v>
      </c>
      <c r="AV143" s="11" t="s">
        <v>80</v>
      </c>
      <c r="AW143" s="11" t="s">
        <v>34</v>
      </c>
      <c r="AX143" s="11" t="s">
        <v>70</v>
      </c>
      <c r="AY143" s="244" t="s">
        <v>118</v>
      </c>
    </row>
    <row r="144" s="11" customFormat="1">
      <c r="B144" s="233"/>
      <c r="C144" s="234"/>
      <c r="D144" s="235" t="s">
        <v>152</v>
      </c>
      <c r="E144" s="236" t="s">
        <v>21</v>
      </c>
      <c r="F144" s="237" t="s">
        <v>314</v>
      </c>
      <c r="G144" s="234"/>
      <c r="H144" s="238">
        <v>318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152</v>
      </c>
      <c r="AU144" s="244" t="s">
        <v>80</v>
      </c>
      <c r="AV144" s="11" t="s">
        <v>80</v>
      </c>
      <c r="AW144" s="11" t="s">
        <v>34</v>
      </c>
      <c r="AX144" s="11" t="s">
        <v>70</v>
      </c>
      <c r="AY144" s="244" t="s">
        <v>118</v>
      </c>
    </row>
    <row r="145" s="11" customFormat="1">
      <c r="B145" s="233"/>
      <c r="C145" s="234"/>
      <c r="D145" s="235" t="s">
        <v>152</v>
      </c>
      <c r="E145" s="236" t="s">
        <v>21</v>
      </c>
      <c r="F145" s="237" t="s">
        <v>315</v>
      </c>
      <c r="G145" s="234"/>
      <c r="H145" s="238">
        <v>14.800000000000001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152</v>
      </c>
      <c r="AU145" s="244" t="s">
        <v>80</v>
      </c>
      <c r="AV145" s="11" t="s">
        <v>80</v>
      </c>
      <c r="AW145" s="11" t="s">
        <v>34</v>
      </c>
      <c r="AX145" s="11" t="s">
        <v>70</v>
      </c>
      <c r="AY145" s="244" t="s">
        <v>118</v>
      </c>
    </row>
    <row r="146" s="12" customFormat="1">
      <c r="B146" s="249"/>
      <c r="C146" s="250"/>
      <c r="D146" s="235" t="s">
        <v>152</v>
      </c>
      <c r="E146" s="251" t="s">
        <v>21</v>
      </c>
      <c r="F146" s="252" t="s">
        <v>224</v>
      </c>
      <c r="G146" s="250"/>
      <c r="H146" s="253">
        <v>337.10000000000002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AT146" s="259" t="s">
        <v>152</v>
      </c>
      <c r="AU146" s="259" t="s">
        <v>80</v>
      </c>
      <c r="AV146" s="12" t="s">
        <v>137</v>
      </c>
      <c r="AW146" s="12" t="s">
        <v>34</v>
      </c>
      <c r="AX146" s="12" t="s">
        <v>78</v>
      </c>
      <c r="AY146" s="259" t="s">
        <v>118</v>
      </c>
    </row>
    <row r="147" s="1" customFormat="1" ht="38.25" customHeight="1">
      <c r="B147" s="46"/>
      <c r="C147" s="221" t="s">
        <v>316</v>
      </c>
      <c r="D147" s="221" t="s">
        <v>121</v>
      </c>
      <c r="E147" s="222" t="s">
        <v>317</v>
      </c>
      <c r="F147" s="223" t="s">
        <v>318</v>
      </c>
      <c r="G147" s="224" t="s">
        <v>185</v>
      </c>
      <c r="H147" s="225">
        <v>77.299999999999997</v>
      </c>
      <c r="I147" s="226"/>
      <c r="J147" s="227">
        <f>ROUND(I147*H147,2)</f>
        <v>0</v>
      </c>
      <c r="K147" s="223" t="s">
        <v>125</v>
      </c>
      <c r="L147" s="72"/>
      <c r="M147" s="228" t="s">
        <v>21</v>
      </c>
      <c r="N147" s="229" t="s">
        <v>41</v>
      </c>
      <c r="O147" s="4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4" t="s">
        <v>137</v>
      </c>
      <c r="AT147" s="24" t="s">
        <v>121</v>
      </c>
      <c r="AU147" s="24" t="s">
        <v>80</v>
      </c>
      <c r="AY147" s="24" t="s">
        <v>118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78</v>
      </c>
      <c r="BK147" s="232">
        <f>ROUND(I147*H147,2)</f>
        <v>0</v>
      </c>
      <c r="BL147" s="24" t="s">
        <v>137</v>
      </c>
      <c r="BM147" s="24" t="s">
        <v>319</v>
      </c>
    </row>
    <row r="148" s="11" customFormat="1">
      <c r="B148" s="233"/>
      <c r="C148" s="234"/>
      <c r="D148" s="235" t="s">
        <v>152</v>
      </c>
      <c r="E148" s="236" t="s">
        <v>21</v>
      </c>
      <c r="F148" s="237" t="s">
        <v>320</v>
      </c>
      <c r="G148" s="234"/>
      <c r="H148" s="238">
        <v>77.299999999999997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152</v>
      </c>
      <c r="AU148" s="244" t="s">
        <v>80</v>
      </c>
      <c r="AV148" s="11" t="s">
        <v>80</v>
      </c>
      <c r="AW148" s="11" t="s">
        <v>34</v>
      </c>
      <c r="AX148" s="11" t="s">
        <v>78</v>
      </c>
      <c r="AY148" s="244" t="s">
        <v>118</v>
      </c>
    </row>
    <row r="149" s="1" customFormat="1" ht="16.5" customHeight="1">
      <c r="B149" s="46"/>
      <c r="C149" s="270" t="s">
        <v>321</v>
      </c>
      <c r="D149" s="270" t="s">
        <v>291</v>
      </c>
      <c r="E149" s="271" t="s">
        <v>322</v>
      </c>
      <c r="F149" s="272" t="s">
        <v>323</v>
      </c>
      <c r="G149" s="273" t="s">
        <v>282</v>
      </c>
      <c r="H149" s="274">
        <v>14.686999999999999</v>
      </c>
      <c r="I149" s="275"/>
      <c r="J149" s="276">
        <f>ROUND(I149*H149,2)</f>
        <v>0</v>
      </c>
      <c r="K149" s="272" t="s">
        <v>125</v>
      </c>
      <c r="L149" s="277"/>
      <c r="M149" s="278" t="s">
        <v>21</v>
      </c>
      <c r="N149" s="279" t="s">
        <v>41</v>
      </c>
      <c r="O149" s="47"/>
      <c r="P149" s="230">
        <f>O149*H149</f>
        <v>0</v>
      </c>
      <c r="Q149" s="230">
        <v>1</v>
      </c>
      <c r="R149" s="230">
        <f>Q149*H149</f>
        <v>14.686999999999999</v>
      </c>
      <c r="S149" s="230">
        <v>0</v>
      </c>
      <c r="T149" s="231">
        <f>S149*H149</f>
        <v>0</v>
      </c>
      <c r="AR149" s="24" t="s">
        <v>154</v>
      </c>
      <c r="AT149" s="24" t="s">
        <v>291</v>
      </c>
      <c r="AU149" s="24" t="s">
        <v>80</v>
      </c>
      <c r="AY149" s="24" t="s">
        <v>118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4" t="s">
        <v>78</v>
      </c>
      <c r="BK149" s="232">
        <f>ROUND(I149*H149,2)</f>
        <v>0</v>
      </c>
      <c r="BL149" s="24" t="s">
        <v>137</v>
      </c>
      <c r="BM149" s="24" t="s">
        <v>324</v>
      </c>
    </row>
    <row r="150" s="11" customFormat="1">
      <c r="B150" s="233"/>
      <c r="C150" s="234"/>
      <c r="D150" s="235" t="s">
        <v>152</v>
      </c>
      <c r="E150" s="236" t="s">
        <v>21</v>
      </c>
      <c r="F150" s="237" t="s">
        <v>325</v>
      </c>
      <c r="G150" s="234"/>
      <c r="H150" s="238">
        <v>14.686999999999999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152</v>
      </c>
      <c r="AU150" s="244" t="s">
        <v>80</v>
      </c>
      <c r="AV150" s="11" t="s">
        <v>80</v>
      </c>
      <c r="AW150" s="11" t="s">
        <v>34</v>
      </c>
      <c r="AX150" s="11" t="s">
        <v>78</v>
      </c>
      <c r="AY150" s="244" t="s">
        <v>118</v>
      </c>
    </row>
    <row r="151" s="1" customFormat="1" ht="25.5" customHeight="1">
      <c r="B151" s="46"/>
      <c r="C151" s="221" t="s">
        <v>326</v>
      </c>
      <c r="D151" s="221" t="s">
        <v>121</v>
      </c>
      <c r="E151" s="222" t="s">
        <v>327</v>
      </c>
      <c r="F151" s="223" t="s">
        <v>328</v>
      </c>
      <c r="G151" s="224" t="s">
        <v>185</v>
      </c>
      <c r="H151" s="225">
        <v>77.299999999999997</v>
      </c>
      <c r="I151" s="226"/>
      <c r="J151" s="227">
        <f>ROUND(I151*H151,2)</f>
        <v>0</v>
      </c>
      <c r="K151" s="223" t="s">
        <v>125</v>
      </c>
      <c r="L151" s="72"/>
      <c r="M151" s="228" t="s">
        <v>21</v>
      </c>
      <c r="N151" s="229" t="s">
        <v>41</v>
      </c>
      <c r="O151" s="47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AR151" s="24" t="s">
        <v>137</v>
      </c>
      <c r="AT151" s="24" t="s">
        <v>121</v>
      </c>
      <c r="AU151" s="24" t="s">
        <v>80</v>
      </c>
      <c r="AY151" s="24" t="s">
        <v>118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78</v>
      </c>
      <c r="BK151" s="232">
        <f>ROUND(I151*H151,2)</f>
        <v>0</v>
      </c>
      <c r="BL151" s="24" t="s">
        <v>137</v>
      </c>
      <c r="BM151" s="24" t="s">
        <v>329</v>
      </c>
    </row>
    <row r="152" s="1" customFormat="1" ht="25.5" customHeight="1">
      <c r="B152" s="46"/>
      <c r="C152" s="221" t="s">
        <v>330</v>
      </c>
      <c r="D152" s="221" t="s">
        <v>121</v>
      </c>
      <c r="E152" s="222" t="s">
        <v>331</v>
      </c>
      <c r="F152" s="223" t="s">
        <v>332</v>
      </c>
      <c r="G152" s="224" t="s">
        <v>333</v>
      </c>
      <c r="H152" s="225">
        <v>5</v>
      </c>
      <c r="I152" s="226"/>
      <c r="J152" s="227">
        <f>ROUND(I152*H152,2)</f>
        <v>0</v>
      </c>
      <c r="K152" s="223" t="s">
        <v>21</v>
      </c>
      <c r="L152" s="72"/>
      <c r="M152" s="228" t="s">
        <v>21</v>
      </c>
      <c r="N152" s="229" t="s">
        <v>41</v>
      </c>
      <c r="O152" s="47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4" t="s">
        <v>137</v>
      </c>
      <c r="AT152" s="24" t="s">
        <v>121</v>
      </c>
      <c r="AU152" s="24" t="s">
        <v>80</v>
      </c>
      <c r="AY152" s="24" t="s">
        <v>118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4" t="s">
        <v>78</v>
      </c>
      <c r="BK152" s="232">
        <f>ROUND(I152*H152,2)</f>
        <v>0</v>
      </c>
      <c r="BL152" s="24" t="s">
        <v>137</v>
      </c>
      <c r="BM152" s="24" t="s">
        <v>334</v>
      </c>
    </row>
    <row r="153" s="11" customFormat="1">
      <c r="B153" s="233"/>
      <c r="C153" s="234"/>
      <c r="D153" s="235" t="s">
        <v>152</v>
      </c>
      <c r="E153" s="236" t="s">
        <v>21</v>
      </c>
      <c r="F153" s="237" t="s">
        <v>335</v>
      </c>
      <c r="G153" s="234"/>
      <c r="H153" s="238">
        <v>5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152</v>
      </c>
      <c r="AU153" s="244" t="s">
        <v>80</v>
      </c>
      <c r="AV153" s="11" t="s">
        <v>80</v>
      </c>
      <c r="AW153" s="11" t="s">
        <v>34</v>
      </c>
      <c r="AX153" s="11" t="s">
        <v>78</v>
      </c>
      <c r="AY153" s="244" t="s">
        <v>118</v>
      </c>
    </row>
    <row r="154" s="10" customFormat="1" ht="29.88" customHeight="1">
      <c r="B154" s="205"/>
      <c r="C154" s="206"/>
      <c r="D154" s="207" t="s">
        <v>69</v>
      </c>
      <c r="E154" s="219" t="s">
        <v>117</v>
      </c>
      <c r="F154" s="219" t="s">
        <v>336</v>
      </c>
      <c r="G154" s="206"/>
      <c r="H154" s="206"/>
      <c r="I154" s="209"/>
      <c r="J154" s="220">
        <f>BK154</f>
        <v>0</v>
      </c>
      <c r="K154" s="206"/>
      <c r="L154" s="211"/>
      <c r="M154" s="212"/>
      <c r="N154" s="213"/>
      <c r="O154" s="213"/>
      <c r="P154" s="214">
        <f>SUM(P155:P183)</f>
        <v>0</v>
      </c>
      <c r="Q154" s="213"/>
      <c r="R154" s="214">
        <f>SUM(R155:R183)</f>
        <v>20.946111000000002</v>
      </c>
      <c r="S154" s="213"/>
      <c r="T154" s="215">
        <f>SUM(T155:T183)</f>
        <v>0</v>
      </c>
      <c r="AR154" s="216" t="s">
        <v>78</v>
      </c>
      <c r="AT154" s="217" t="s">
        <v>69</v>
      </c>
      <c r="AU154" s="217" t="s">
        <v>78</v>
      </c>
      <c r="AY154" s="216" t="s">
        <v>118</v>
      </c>
      <c r="BK154" s="218">
        <f>SUM(BK155:BK183)</f>
        <v>0</v>
      </c>
    </row>
    <row r="155" s="1" customFormat="1" ht="25.5" customHeight="1">
      <c r="B155" s="46"/>
      <c r="C155" s="221" t="s">
        <v>337</v>
      </c>
      <c r="D155" s="221" t="s">
        <v>121</v>
      </c>
      <c r="E155" s="222" t="s">
        <v>338</v>
      </c>
      <c r="F155" s="223" t="s">
        <v>339</v>
      </c>
      <c r="G155" s="224" t="s">
        <v>185</v>
      </c>
      <c r="H155" s="225">
        <v>703</v>
      </c>
      <c r="I155" s="226"/>
      <c r="J155" s="227">
        <f>ROUND(I155*H155,2)</f>
        <v>0</v>
      </c>
      <c r="K155" s="223" t="s">
        <v>125</v>
      </c>
      <c r="L155" s="72"/>
      <c r="M155" s="228" t="s">
        <v>21</v>
      </c>
      <c r="N155" s="229" t="s">
        <v>41</v>
      </c>
      <c r="O155" s="47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AR155" s="24" t="s">
        <v>137</v>
      </c>
      <c r="AT155" s="24" t="s">
        <v>121</v>
      </c>
      <c r="AU155" s="24" t="s">
        <v>80</v>
      </c>
      <c r="AY155" s="24" t="s">
        <v>118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24" t="s">
        <v>78</v>
      </c>
      <c r="BK155" s="232">
        <f>ROUND(I155*H155,2)</f>
        <v>0</v>
      </c>
      <c r="BL155" s="24" t="s">
        <v>137</v>
      </c>
      <c r="BM155" s="24" t="s">
        <v>340</v>
      </c>
    </row>
    <row r="156" s="11" customFormat="1">
      <c r="B156" s="233"/>
      <c r="C156" s="234"/>
      <c r="D156" s="235" t="s">
        <v>152</v>
      </c>
      <c r="E156" s="236" t="s">
        <v>21</v>
      </c>
      <c r="F156" s="237" t="s">
        <v>341</v>
      </c>
      <c r="G156" s="234"/>
      <c r="H156" s="238">
        <v>703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AT156" s="244" t="s">
        <v>152</v>
      </c>
      <c r="AU156" s="244" t="s">
        <v>80</v>
      </c>
      <c r="AV156" s="11" t="s">
        <v>80</v>
      </c>
      <c r="AW156" s="11" t="s">
        <v>34</v>
      </c>
      <c r="AX156" s="11" t="s">
        <v>78</v>
      </c>
      <c r="AY156" s="244" t="s">
        <v>118</v>
      </c>
    </row>
    <row r="157" s="1" customFormat="1" ht="25.5" customHeight="1">
      <c r="B157" s="46"/>
      <c r="C157" s="221" t="s">
        <v>342</v>
      </c>
      <c r="D157" s="221" t="s">
        <v>121</v>
      </c>
      <c r="E157" s="222" t="s">
        <v>343</v>
      </c>
      <c r="F157" s="223" t="s">
        <v>344</v>
      </c>
      <c r="G157" s="224" t="s">
        <v>185</v>
      </c>
      <c r="H157" s="225">
        <v>337.10000000000002</v>
      </c>
      <c r="I157" s="226"/>
      <c r="J157" s="227">
        <f>ROUND(I157*H157,2)</f>
        <v>0</v>
      </c>
      <c r="K157" s="223" t="s">
        <v>125</v>
      </c>
      <c r="L157" s="72"/>
      <c r="M157" s="228" t="s">
        <v>21</v>
      </c>
      <c r="N157" s="229" t="s">
        <v>41</v>
      </c>
      <c r="O157" s="47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AR157" s="24" t="s">
        <v>137</v>
      </c>
      <c r="AT157" s="24" t="s">
        <v>121</v>
      </c>
      <c r="AU157" s="24" t="s">
        <v>80</v>
      </c>
      <c r="AY157" s="24" t="s">
        <v>118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4" t="s">
        <v>78</v>
      </c>
      <c r="BK157" s="232">
        <f>ROUND(I157*H157,2)</f>
        <v>0</v>
      </c>
      <c r="BL157" s="24" t="s">
        <v>137</v>
      </c>
      <c r="BM157" s="24" t="s">
        <v>345</v>
      </c>
    </row>
    <row r="158" s="11" customFormat="1">
      <c r="B158" s="233"/>
      <c r="C158" s="234"/>
      <c r="D158" s="235" t="s">
        <v>152</v>
      </c>
      <c r="E158" s="236" t="s">
        <v>21</v>
      </c>
      <c r="F158" s="237" t="s">
        <v>346</v>
      </c>
      <c r="G158" s="234"/>
      <c r="H158" s="238">
        <v>4.2999999999999998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152</v>
      </c>
      <c r="AU158" s="244" t="s">
        <v>80</v>
      </c>
      <c r="AV158" s="11" t="s">
        <v>80</v>
      </c>
      <c r="AW158" s="11" t="s">
        <v>34</v>
      </c>
      <c r="AX158" s="11" t="s">
        <v>70</v>
      </c>
      <c r="AY158" s="244" t="s">
        <v>118</v>
      </c>
    </row>
    <row r="159" s="11" customFormat="1">
      <c r="B159" s="233"/>
      <c r="C159" s="234"/>
      <c r="D159" s="235" t="s">
        <v>152</v>
      </c>
      <c r="E159" s="236" t="s">
        <v>21</v>
      </c>
      <c r="F159" s="237" t="s">
        <v>347</v>
      </c>
      <c r="G159" s="234"/>
      <c r="H159" s="238">
        <v>14.800000000000001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152</v>
      </c>
      <c r="AU159" s="244" t="s">
        <v>80</v>
      </c>
      <c r="AV159" s="11" t="s">
        <v>80</v>
      </c>
      <c r="AW159" s="11" t="s">
        <v>34</v>
      </c>
      <c r="AX159" s="11" t="s">
        <v>70</v>
      </c>
      <c r="AY159" s="244" t="s">
        <v>118</v>
      </c>
    </row>
    <row r="160" s="11" customFormat="1">
      <c r="B160" s="233"/>
      <c r="C160" s="234"/>
      <c r="D160" s="235" t="s">
        <v>152</v>
      </c>
      <c r="E160" s="236" t="s">
        <v>21</v>
      </c>
      <c r="F160" s="237" t="s">
        <v>348</v>
      </c>
      <c r="G160" s="234"/>
      <c r="H160" s="238">
        <v>318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152</v>
      </c>
      <c r="AU160" s="244" t="s">
        <v>80</v>
      </c>
      <c r="AV160" s="11" t="s">
        <v>80</v>
      </c>
      <c r="AW160" s="11" t="s">
        <v>34</v>
      </c>
      <c r="AX160" s="11" t="s">
        <v>70</v>
      </c>
      <c r="AY160" s="244" t="s">
        <v>118</v>
      </c>
    </row>
    <row r="161" s="12" customFormat="1">
      <c r="B161" s="249"/>
      <c r="C161" s="250"/>
      <c r="D161" s="235" t="s">
        <v>152</v>
      </c>
      <c r="E161" s="251" t="s">
        <v>21</v>
      </c>
      <c r="F161" s="252" t="s">
        <v>224</v>
      </c>
      <c r="G161" s="250"/>
      <c r="H161" s="253">
        <v>337.10000000000002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AT161" s="259" t="s">
        <v>152</v>
      </c>
      <c r="AU161" s="259" t="s">
        <v>80</v>
      </c>
      <c r="AV161" s="12" t="s">
        <v>137</v>
      </c>
      <c r="AW161" s="12" t="s">
        <v>34</v>
      </c>
      <c r="AX161" s="12" t="s">
        <v>78</v>
      </c>
      <c r="AY161" s="259" t="s">
        <v>118</v>
      </c>
    </row>
    <row r="162" s="1" customFormat="1" ht="25.5" customHeight="1">
      <c r="B162" s="46"/>
      <c r="C162" s="221" t="s">
        <v>349</v>
      </c>
      <c r="D162" s="221" t="s">
        <v>121</v>
      </c>
      <c r="E162" s="222" t="s">
        <v>350</v>
      </c>
      <c r="F162" s="223" t="s">
        <v>351</v>
      </c>
      <c r="G162" s="224" t="s">
        <v>185</v>
      </c>
      <c r="H162" s="225">
        <v>318</v>
      </c>
      <c r="I162" s="226"/>
      <c r="J162" s="227">
        <f>ROUND(I162*H162,2)</f>
        <v>0</v>
      </c>
      <c r="K162" s="223" t="s">
        <v>125</v>
      </c>
      <c r="L162" s="72"/>
      <c r="M162" s="228" t="s">
        <v>21</v>
      </c>
      <c r="N162" s="229" t="s">
        <v>41</v>
      </c>
      <c r="O162" s="47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AR162" s="24" t="s">
        <v>137</v>
      </c>
      <c r="AT162" s="24" t="s">
        <v>121</v>
      </c>
      <c r="AU162" s="24" t="s">
        <v>80</v>
      </c>
      <c r="AY162" s="24" t="s">
        <v>118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24" t="s">
        <v>78</v>
      </c>
      <c r="BK162" s="232">
        <f>ROUND(I162*H162,2)</f>
        <v>0</v>
      </c>
      <c r="BL162" s="24" t="s">
        <v>137</v>
      </c>
      <c r="BM162" s="24" t="s">
        <v>352</v>
      </c>
    </row>
    <row r="163" s="11" customFormat="1">
      <c r="B163" s="233"/>
      <c r="C163" s="234"/>
      <c r="D163" s="235" t="s">
        <v>152</v>
      </c>
      <c r="E163" s="236" t="s">
        <v>21</v>
      </c>
      <c r="F163" s="237" t="s">
        <v>353</v>
      </c>
      <c r="G163" s="234"/>
      <c r="H163" s="238">
        <v>318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152</v>
      </c>
      <c r="AU163" s="244" t="s">
        <v>80</v>
      </c>
      <c r="AV163" s="11" t="s">
        <v>80</v>
      </c>
      <c r="AW163" s="11" t="s">
        <v>34</v>
      </c>
      <c r="AX163" s="11" t="s">
        <v>78</v>
      </c>
      <c r="AY163" s="244" t="s">
        <v>118</v>
      </c>
    </row>
    <row r="164" s="1" customFormat="1" ht="25.5" customHeight="1">
      <c r="B164" s="46"/>
      <c r="C164" s="221" t="s">
        <v>354</v>
      </c>
      <c r="D164" s="221" t="s">
        <v>121</v>
      </c>
      <c r="E164" s="222" t="s">
        <v>355</v>
      </c>
      <c r="F164" s="223" t="s">
        <v>356</v>
      </c>
      <c r="G164" s="224" t="s">
        <v>185</v>
      </c>
      <c r="H164" s="225">
        <v>318</v>
      </c>
      <c r="I164" s="226"/>
      <c r="J164" s="227">
        <f>ROUND(I164*H164,2)</f>
        <v>0</v>
      </c>
      <c r="K164" s="223" t="s">
        <v>125</v>
      </c>
      <c r="L164" s="72"/>
      <c r="M164" s="228" t="s">
        <v>21</v>
      </c>
      <c r="N164" s="229" t="s">
        <v>41</v>
      </c>
      <c r="O164" s="47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AR164" s="24" t="s">
        <v>137</v>
      </c>
      <c r="AT164" s="24" t="s">
        <v>121</v>
      </c>
      <c r="AU164" s="24" t="s">
        <v>80</v>
      </c>
      <c r="AY164" s="24" t="s">
        <v>118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24" t="s">
        <v>78</v>
      </c>
      <c r="BK164" s="232">
        <f>ROUND(I164*H164,2)</f>
        <v>0</v>
      </c>
      <c r="BL164" s="24" t="s">
        <v>137</v>
      </c>
      <c r="BM164" s="24" t="s">
        <v>357</v>
      </c>
    </row>
    <row r="165" s="11" customFormat="1">
      <c r="B165" s="233"/>
      <c r="C165" s="234"/>
      <c r="D165" s="235" t="s">
        <v>152</v>
      </c>
      <c r="E165" s="236" t="s">
        <v>21</v>
      </c>
      <c r="F165" s="237" t="s">
        <v>353</v>
      </c>
      <c r="G165" s="234"/>
      <c r="H165" s="238">
        <v>318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152</v>
      </c>
      <c r="AU165" s="244" t="s">
        <v>80</v>
      </c>
      <c r="AV165" s="11" t="s">
        <v>80</v>
      </c>
      <c r="AW165" s="11" t="s">
        <v>34</v>
      </c>
      <c r="AX165" s="11" t="s">
        <v>78</v>
      </c>
      <c r="AY165" s="244" t="s">
        <v>118</v>
      </c>
    </row>
    <row r="166" s="1" customFormat="1" ht="38.25" customHeight="1">
      <c r="B166" s="46"/>
      <c r="C166" s="221" t="s">
        <v>358</v>
      </c>
      <c r="D166" s="221" t="s">
        <v>121</v>
      </c>
      <c r="E166" s="222" t="s">
        <v>359</v>
      </c>
      <c r="F166" s="223" t="s">
        <v>360</v>
      </c>
      <c r="G166" s="224" t="s">
        <v>185</v>
      </c>
      <c r="H166" s="225">
        <v>318</v>
      </c>
      <c r="I166" s="226"/>
      <c r="J166" s="227">
        <f>ROUND(I166*H166,2)</f>
        <v>0</v>
      </c>
      <c r="K166" s="223" t="s">
        <v>125</v>
      </c>
      <c r="L166" s="72"/>
      <c r="M166" s="228" t="s">
        <v>21</v>
      </c>
      <c r="N166" s="229" t="s">
        <v>41</v>
      </c>
      <c r="O166" s="47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AR166" s="24" t="s">
        <v>137</v>
      </c>
      <c r="AT166" s="24" t="s">
        <v>121</v>
      </c>
      <c r="AU166" s="24" t="s">
        <v>80</v>
      </c>
      <c r="AY166" s="24" t="s">
        <v>118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4" t="s">
        <v>78</v>
      </c>
      <c r="BK166" s="232">
        <f>ROUND(I166*H166,2)</f>
        <v>0</v>
      </c>
      <c r="BL166" s="24" t="s">
        <v>137</v>
      </c>
      <c r="BM166" s="24" t="s">
        <v>361</v>
      </c>
    </row>
    <row r="167" s="1" customFormat="1" ht="25.5" customHeight="1">
      <c r="B167" s="46"/>
      <c r="C167" s="221" t="s">
        <v>362</v>
      </c>
      <c r="D167" s="221" t="s">
        <v>121</v>
      </c>
      <c r="E167" s="222" t="s">
        <v>363</v>
      </c>
      <c r="F167" s="223" t="s">
        <v>364</v>
      </c>
      <c r="G167" s="224" t="s">
        <v>185</v>
      </c>
      <c r="H167" s="225">
        <v>318</v>
      </c>
      <c r="I167" s="226"/>
      <c r="J167" s="227">
        <f>ROUND(I167*H167,2)</f>
        <v>0</v>
      </c>
      <c r="K167" s="223" t="s">
        <v>125</v>
      </c>
      <c r="L167" s="72"/>
      <c r="M167" s="228" t="s">
        <v>21</v>
      </c>
      <c r="N167" s="229" t="s">
        <v>41</v>
      </c>
      <c r="O167" s="47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4" t="s">
        <v>137</v>
      </c>
      <c r="AT167" s="24" t="s">
        <v>121</v>
      </c>
      <c r="AU167" s="24" t="s">
        <v>80</v>
      </c>
      <c r="AY167" s="24" t="s">
        <v>118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4" t="s">
        <v>78</v>
      </c>
      <c r="BK167" s="232">
        <f>ROUND(I167*H167,2)</f>
        <v>0</v>
      </c>
      <c r="BL167" s="24" t="s">
        <v>137</v>
      </c>
      <c r="BM167" s="24" t="s">
        <v>365</v>
      </c>
    </row>
    <row r="168" s="1" customFormat="1" ht="25.5" customHeight="1">
      <c r="B168" s="46"/>
      <c r="C168" s="221" t="s">
        <v>366</v>
      </c>
      <c r="D168" s="221" t="s">
        <v>121</v>
      </c>
      <c r="E168" s="222" t="s">
        <v>367</v>
      </c>
      <c r="F168" s="223" t="s">
        <v>368</v>
      </c>
      <c r="G168" s="224" t="s">
        <v>185</v>
      </c>
      <c r="H168" s="225">
        <v>30</v>
      </c>
      <c r="I168" s="226"/>
      <c r="J168" s="227">
        <f>ROUND(I168*H168,2)</f>
        <v>0</v>
      </c>
      <c r="K168" s="223" t="s">
        <v>125</v>
      </c>
      <c r="L168" s="72"/>
      <c r="M168" s="228" t="s">
        <v>21</v>
      </c>
      <c r="N168" s="229" t="s">
        <v>41</v>
      </c>
      <c r="O168" s="47"/>
      <c r="P168" s="230">
        <f>O168*H168</f>
        <v>0</v>
      </c>
      <c r="Q168" s="230">
        <v>0.083500000000000005</v>
      </c>
      <c r="R168" s="230">
        <f>Q168*H168</f>
        <v>2.5050000000000003</v>
      </c>
      <c r="S168" s="230">
        <v>0</v>
      </c>
      <c r="T168" s="231">
        <f>S168*H168</f>
        <v>0</v>
      </c>
      <c r="AR168" s="24" t="s">
        <v>137</v>
      </c>
      <c r="AT168" s="24" t="s">
        <v>121</v>
      </c>
      <c r="AU168" s="24" t="s">
        <v>80</v>
      </c>
      <c r="AY168" s="24" t="s">
        <v>118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78</v>
      </c>
      <c r="BK168" s="232">
        <f>ROUND(I168*H168,2)</f>
        <v>0</v>
      </c>
      <c r="BL168" s="24" t="s">
        <v>137</v>
      </c>
      <c r="BM168" s="24" t="s">
        <v>369</v>
      </c>
    </row>
    <row r="169" s="11" customFormat="1">
      <c r="B169" s="233"/>
      <c r="C169" s="234"/>
      <c r="D169" s="235" t="s">
        <v>152</v>
      </c>
      <c r="E169" s="236" t="s">
        <v>21</v>
      </c>
      <c r="F169" s="237" t="s">
        <v>370</v>
      </c>
      <c r="G169" s="234"/>
      <c r="H169" s="238">
        <v>30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152</v>
      </c>
      <c r="AU169" s="244" t="s">
        <v>80</v>
      </c>
      <c r="AV169" s="11" t="s">
        <v>80</v>
      </c>
      <c r="AW169" s="11" t="s">
        <v>34</v>
      </c>
      <c r="AX169" s="11" t="s">
        <v>78</v>
      </c>
      <c r="AY169" s="244" t="s">
        <v>118</v>
      </c>
    </row>
    <row r="170" s="1" customFormat="1" ht="16.5" customHeight="1">
      <c r="B170" s="46"/>
      <c r="C170" s="270" t="s">
        <v>371</v>
      </c>
      <c r="D170" s="270" t="s">
        <v>291</v>
      </c>
      <c r="E170" s="271" t="s">
        <v>372</v>
      </c>
      <c r="F170" s="272" t="s">
        <v>373</v>
      </c>
      <c r="G170" s="273" t="s">
        <v>333</v>
      </c>
      <c r="H170" s="274">
        <v>15.15</v>
      </c>
      <c r="I170" s="275"/>
      <c r="J170" s="276">
        <f>ROUND(I170*H170,2)</f>
        <v>0</v>
      </c>
      <c r="K170" s="272" t="s">
        <v>125</v>
      </c>
      <c r="L170" s="277"/>
      <c r="M170" s="278" t="s">
        <v>21</v>
      </c>
      <c r="N170" s="279" t="s">
        <v>41</v>
      </c>
      <c r="O170" s="47"/>
      <c r="P170" s="230">
        <f>O170*H170</f>
        <v>0</v>
      </c>
      <c r="Q170" s="230">
        <v>0.58199999999999996</v>
      </c>
      <c r="R170" s="230">
        <f>Q170*H170</f>
        <v>8.8172999999999995</v>
      </c>
      <c r="S170" s="230">
        <v>0</v>
      </c>
      <c r="T170" s="231">
        <f>S170*H170</f>
        <v>0</v>
      </c>
      <c r="AR170" s="24" t="s">
        <v>154</v>
      </c>
      <c r="AT170" s="24" t="s">
        <v>291</v>
      </c>
      <c r="AU170" s="24" t="s">
        <v>80</v>
      </c>
      <c r="AY170" s="24" t="s">
        <v>118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24" t="s">
        <v>78</v>
      </c>
      <c r="BK170" s="232">
        <f>ROUND(I170*H170,2)</f>
        <v>0</v>
      </c>
      <c r="BL170" s="24" t="s">
        <v>137</v>
      </c>
      <c r="BM170" s="24" t="s">
        <v>374</v>
      </c>
    </row>
    <row r="171" s="11" customFormat="1">
      <c r="B171" s="233"/>
      <c r="C171" s="234"/>
      <c r="D171" s="235" t="s">
        <v>152</v>
      </c>
      <c r="E171" s="236" t="s">
        <v>21</v>
      </c>
      <c r="F171" s="237" t="s">
        <v>375</v>
      </c>
      <c r="G171" s="234"/>
      <c r="H171" s="238">
        <v>15.15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152</v>
      </c>
      <c r="AU171" s="244" t="s">
        <v>80</v>
      </c>
      <c r="AV171" s="11" t="s">
        <v>80</v>
      </c>
      <c r="AW171" s="11" t="s">
        <v>34</v>
      </c>
      <c r="AX171" s="11" t="s">
        <v>78</v>
      </c>
      <c r="AY171" s="244" t="s">
        <v>118</v>
      </c>
    </row>
    <row r="172" s="1" customFormat="1" ht="51" customHeight="1">
      <c r="B172" s="46"/>
      <c r="C172" s="221" t="s">
        <v>376</v>
      </c>
      <c r="D172" s="221" t="s">
        <v>121</v>
      </c>
      <c r="E172" s="222" t="s">
        <v>377</v>
      </c>
      <c r="F172" s="223" t="s">
        <v>378</v>
      </c>
      <c r="G172" s="224" t="s">
        <v>185</v>
      </c>
      <c r="H172" s="225">
        <v>4.2999999999999998</v>
      </c>
      <c r="I172" s="226"/>
      <c r="J172" s="227">
        <f>ROUND(I172*H172,2)</f>
        <v>0</v>
      </c>
      <c r="K172" s="223" t="s">
        <v>125</v>
      </c>
      <c r="L172" s="72"/>
      <c r="M172" s="228" t="s">
        <v>21</v>
      </c>
      <c r="N172" s="229" t="s">
        <v>41</v>
      </c>
      <c r="O172" s="47"/>
      <c r="P172" s="230">
        <f>O172*H172</f>
        <v>0</v>
      </c>
      <c r="Q172" s="230">
        <v>0.084250000000000005</v>
      </c>
      <c r="R172" s="230">
        <f>Q172*H172</f>
        <v>0.36227500000000001</v>
      </c>
      <c r="S172" s="230">
        <v>0</v>
      </c>
      <c r="T172" s="231">
        <f>S172*H172</f>
        <v>0</v>
      </c>
      <c r="AR172" s="24" t="s">
        <v>137</v>
      </c>
      <c r="AT172" s="24" t="s">
        <v>121</v>
      </c>
      <c r="AU172" s="24" t="s">
        <v>80</v>
      </c>
      <c r="AY172" s="24" t="s">
        <v>118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4" t="s">
        <v>78</v>
      </c>
      <c r="BK172" s="232">
        <f>ROUND(I172*H172,2)</f>
        <v>0</v>
      </c>
      <c r="BL172" s="24" t="s">
        <v>137</v>
      </c>
      <c r="BM172" s="24" t="s">
        <v>379</v>
      </c>
    </row>
    <row r="173" s="11" customFormat="1">
      <c r="B173" s="233"/>
      <c r="C173" s="234"/>
      <c r="D173" s="235" t="s">
        <v>152</v>
      </c>
      <c r="E173" s="236" t="s">
        <v>21</v>
      </c>
      <c r="F173" s="237" t="s">
        <v>380</v>
      </c>
      <c r="G173" s="234"/>
      <c r="H173" s="238">
        <v>4.2999999999999998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152</v>
      </c>
      <c r="AU173" s="244" t="s">
        <v>80</v>
      </c>
      <c r="AV173" s="11" t="s">
        <v>80</v>
      </c>
      <c r="AW173" s="11" t="s">
        <v>34</v>
      </c>
      <c r="AX173" s="11" t="s">
        <v>78</v>
      </c>
      <c r="AY173" s="244" t="s">
        <v>118</v>
      </c>
    </row>
    <row r="174" s="1" customFormat="1" ht="16.5" customHeight="1">
      <c r="B174" s="46"/>
      <c r="C174" s="270" t="s">
        <v>381</v>
      </c>
      <c r="D174" s="270" t="s">
        <v>291</v>
      </c>
      <c r="E174" s="271" t="s">
        <v>382</v>
      </c>
      <c r="F174" s="272" t="s">
        <v>383</v>
      </c>
      <c r="G174" s="273" t="s">
        <v>185</v>
      </c>
      <c r="H174" s="274">
        <v>1.212</v>
      </c>
      <c r="I174" s="275"/>
      <c r="J174" s="276">
        <f>ROUND(I174*H174,2)</f>
        <v>0</v>
      </c>
      <c r="K174" s="272" t="s">
        <v>125</v>
      </c>
      <c r="L174" s="277"/>
      <c r="M174" s="278" t="s">
        <v>21</v>
      </c>
      <c r="N174" s="279" t="s">
        <v>41</v>
      </c>
      <c r="O174" s="47"/>
      <c r="P174" s="230">
        <f>O174*H174</f>
        <v>0</v>
      </c>
      <c r="Q174" s="230">
        <v>0.13100000000000001</v>
      </c>
      <c r="R174" s="230">
        <f>Q174*H174</f>
        <v>0.158772</v>
      </c>
      <c r="S174" s="230">
        <v>0</v>
      </c>
      <c r="T174" s="231">
        <f>S174*H174</f>
        <v>0</v>
      </c>
      <c r="AR174" s="24" t="s">
        <v>154</v>
      </c>
      <c r="AT174" s="24" t="s">
        <v>291</v>
      </c>
      <c r="AU174" s="24" t="s">
        <v>80</v>
      </c>
      <c r="AY174" s="24" t="s">
        <v>118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4" t="s">
        <v>78</v>
      </c>
      <c r="BK174" s="232">
        <f>ROUND(I174*H174,2)</f>
        <v>0</v>
      </c>
      <c r="BL174" s="24" t="s">
        <v>137</v>
      </c>
      <c r="BM174" s="24" t="s">
        <v>384</v>
      </c>
    </row>
    <row r="175" s="11" customFormat="1">
      <c r="B175" s="233"/>
      <c r="C175" s="234"/>
      <c r="D175" s="235" t="s">
        <v>152</v>
      </c>
      <c r="E175" s="236" t="s">
        <v>21</v>
      </c>
      <c r="F175" s="237" t="s">
        <v>385</v>
      </c>
      <c r="G175" s="234"/>
      <c r="H175" s="238">
        <v>1.212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152</v>
      </c>
      <c r="AU175" s="244" t="s">
        <v>80</v>
      </c>
      <c r="AV175" s="11" t="s">
        <v>80</v>
      </c>
      <c r="AW175" s="11" t="s">
        <v>34</v>
      </c>
      <c r="AX175" s="11" t="s">
        <v>78</v>
      </c>
      <c r="AY175" s="244" t="s">
        <v>118</v>
      </c>
    </row>
    <row r="176" s="1" customFormat="1" ht="16.5" customHeight="1">
      <c r="B176" s="46"/>
      <c r="C176" s="270" t="s">
        <v>386</v>
      </c>
      <c r="D176" s="270" t="s">
        <v>291</v>
      </c>
      <c r="E176" s="271" t="s">
        <v>387</v>
      </c>
      <c r="F176" s="272" t="s">
        <v>388</v>
      </c>
      <c r="G176" s="273" t="s">
        <v>185</v>
      </c>
      <c r="H176" s="274">
        <v>3.1309999999999998</v>
      </c>
      <c r="I176" s="275"/>
      <c r="J176" s="276">
        <f>ROUND(I176*H176,2)</f>
        <v>0</v>
      </c>
      <c r="K176" s="272" t="s">
        <v>125</v>
      </c>
      <c r="L176" s="277"/>
      <c r="M176" s="278" t="s">
        <v>21</v>
      </c>
      <c r="N176" s="279" t="s">
        <v>41</v>
      </c>
      <c r="O176" s="47"/>
      <c r="P176" s="230">
        <f>O176*H176</f>
        <v>0</v>
      </c>
      <c r="Q176" s="230">
        <v>0.14000000000000001</v>
      </c>
      <c r="R176" s="230">
        <f>Q176*H176</f>
        <v>0.43834000000000001</v>
      </c>
      <c r="S176" s="230">
        <v>0</v>
      </c>
      <c r="T176" s="231">
        <f>S176*H176</f>
        <v>0</v>
      </c>
      <c r="AR176" s="24" t="s">
        <v>154</v>
      </c>
      <c r="AT176" s="24" t="s">
        <v>291</v>
      </c>
      <c r="AU176" s="24" t="s">
        <v>80</v>
      </c>
      <c r="AY176" s="24" t="s">
        <v>118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24" t="s">
        <v>78</v>
      </c>
      <c r="BK176" s="232">
        <f>ROUND(I176*H176,2)</f>
        <v>0</v>
      </c>
      <c r="BL176" s="24" t="s">
        <v>137</v>
      </c>
      <c r="BM176" s="24" t="s">
        <v>389</v>
      </c>
    </row>
    <row r="177" s="11" customFormat="1">
      <c r="B177" s="233"/>
      <c r="C177" s="234"/>
      <c r="D177" s="235" t="s">
        <v>152</v>
      </c>
      <c r="E177" s="236" t="s">
        <v>21</v>
      </c>
      <c r="F177" s="237" t="s">
        <v>390</v>
      </c>
      <c r="G177" s="234"/>
      <c r="H177" s="238">
        <v>3.1309999999999998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AT177" s="244" t="s">
        <v>152</v>
      </c>
      <c r="AU177" s="244" t="s">
        <v>80</v>
      </c>
      <c r="AV177" s="11" t="s">
        <v>80</v>
      </c>
      <c r="AW177" s="11" t="s">
        <v>34</v>
      </c>
      <c r="AX177" s="11" t="s">
        <v>78</v>
      </c>
      <c r="AY177" s="244" t="s">
        <v>118</v>
      </c>
    </row>
    <row r="178" s="1" customFormat="1" ht="51" customHeight="1">
      <c r="B178" s="46"/>
      <c r="C178" s="221" t="s">
        <v>391</v>
      </c>
      <c r="D178" s="221" t="s">
        <v>121</v>
      </c>
      <c r="E178" s="222" t="s">
        <v>392</v>
      </c>
      <c r="F178" s="223" t="s">
        <v>393</v>
      </c>
      <c r="G178" s="224" t="s">
        <v>185</v>
      </c>
      <c r="H178" s="225">
        <v>14.800000000000001</v>
      </c>
      <c r="I178" s="226"/>
      <c r="J178" s="227">
        <f>ROUND(I178*H178,2)</f>
        <v>0</v>
      </c>
      <c r="K178" s="223" t="s">
        <v>125</v>
      </c>
      <c r="L178" s="72"/>
      <c r="M178" s="228" t="s">
        <v>21</v>
      </c>
      <c r="N178" s="229" t="s">
        <v>41</v>
      </c>
      <c r="O178" s="47"/>
      <c r="P178" s="230">
        <f>O178*H178</f>
        <v>0</v>
      </c>
      <c r="Q178" s="230">
        <v>0.10362</v>
      </c>
      <c r="R178" s="230">
        <f>Q178*H178</f>
        <v>1.5335760000000001</v>
      </c>
      <c r="S178" s="230">
        <v>0</v>
      </c>
      <c r="T178" s="231">
        <f>S178*H178</f>
        <v>0</v>
      </c>
      <c r="AR178" s="24" t="s">
        <v>137</v>
      </c>
      <c r="AT178" s="24" t="s">
        <v>121</v>
      </c>
      <c r="AU178" s="24" t="s">
        <v>80</v>
      </c>
      <c r="AY178" s="24" t="s">
        <v>118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4" t="s">
        <v>78</v>
      </c>
      <c r="BK178" s="232">
        <f>ROUND(I178*H178,2)</f>
        <v>0</v>
      </c>
      <c r="BL178" s="24" t="s">
        <v>137</v>
      </c>
      <c r="BM178" s="24" t="s">
        <v>394</v>
      </c>
    </row>
    <row r="179" s="11" customFormat="1">
      <c r="B179" s="233"/>
      <c r="C179" s="234"/>
      <c r="D179" s="235" t="s">
        <v>152</v>
      </c>
      <c r="E179" s="236" t="s">
        <v>21</v>
      </c>
      <c r="F179" s="237" t="s">
        <v>395</v>
      </c>
      <c r="G179" s="234"/>
      <c r="H179" s="238">
        <v>14.800000000000001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152</v>
      </c>
      <c r="AU179" s="244" t="s">
        <v>80</v>
      </c>
      <c r="AV179" s="11" t="s">
        <v>80</v>
      </c>
      <c r="AW179" s="11" t="s">
        <v>34</v>
      </c>
      <c r="AX179" s="11" t="s">
        <v>78</v>
      </c>
      <c r="AY179" s="244" t="s">
        <v>118</v>
      </c>
    </row>
    <row r="180" s="1" customFormat="1" ht="16.5" customHeight="1">
      <c r="B180" s="46"/>
      <c r="C180" s="270" t="s">
        <v>396</v>
      </c>
      <c r="D180" s="270" t="s">
        <v>291</v>
      </c>
      <c r="E180" s="271" t="s">
        <v>397</v>
      </c>
      <c r="F180" s="272" t="s">
        <v>398</v>
      </c>
      <c r="G180" s="273" t="s">
        <v>185</v>
      </c>
      <c r="H180" s="274">
        <v>14.948</v>
      </c>
      <c r="I180" s="275"/>
      <c r="J180" s="276">
        <f>ROUND(I180*H180,2)</f>
        <v>0</v>
      </c>
      <c r="K180" s="272" t="s">
        <v>125</v>
      </c>
      <c r="L180" s="277"/>
      <c r="M180" s="278" t="s">
        <v>21</v>
      </c>
      <c r="N180" s="279" t="s">
        <v>41</v>
      </c>
      <c r="O180" s="47"/>
      <c r="P180" s="230">
        <f>O180*H180</f>
        <v>0</v>
      </c>
      <c r="Q180" s="230">
        <v>0.17599999999999999</v>
      </c>
      <c r="R180" s="230">
        <f>Q180*H180</f>
        <v>2.6308479999999999</v>
      </c>
      <c r="S180" s="230">
        <v>0</v>
      </c>
      <c r="T180" s="231">
        <f>S180*H180</f>
        <v>0</v>
      </c>
      <c r="AR180" s="24" t="s">
        <v>154</v>
      </c>
      <c r="AT180" s="24" t="s">
        <v>291</v>
      </c>
      <c r="AU180" s="24" t="s">
        <v>80</v>
      </c>
      <c r="AY180" s="24" t="s">
        <v>118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4" t="s">
        <v>78</v>
      </c>
      <c r="BK180" s="232">
        <f>ROUND(I180*H180,2)</f>
        <v>0</v>
      </c>
      <c r="BL180" s="24" t="s">
        <v>137</v>
      </c>
      <c r="BM180" s="24" t="s">
        <v>399</v>
      </c>
    </row>
    <row r="181" s="11" customFormat="1">
      <c r="B181" s="233"/>
      <c r="C181" s="234"/>
      <c r="D181" s="235" t="s">
        <v>152</v>
      </c>
      <c r="E181" s="236" t="s">
        <v>21</v>
      </c>
      <c r="F181" s="237" t="s">
        <v>400</v>
      </c>
      <c r="G181" s="234"/>
      <c r="H181" s="238">
        <v>14.948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AT181" s="244" t="s">
        <v>152</v>
      </c>
      <c r="AU181" s="244" t="s">
        <v>80</v>
      </c>
      <c r="AV181" s="11" t="s">
        <v>80</v>
      </c>
      <c r="AW181" s="11" t="s">
        <v>34</v>
      </c>
      <c r="AX181" s="11" t="s">
        <v>78</v>
      </c>
      <c r="AY181" s="244" t="s">
        <v>118</v>
      </c>
    </row>
    <row r="182" s="1" customFormat="1" ht="16.5" customHeight="1">
      <c r="B182" s="46"/>
      <c r="C182" s="270" t="s">
        <v>401</v>
      </c>
      <c r="D182" s="270" t="s">
        <v>291</v>
      </c>
      <c r="E182" s="271" t="s">
        <v>402</v>
      </c>
      <c r="F182" s="272" t="s">
        <v>403</v>
      </c>
      <c r="G182" s="273" t="s">
        <v>282</v>
      </c>
      <c r="H182" s="274">
        <v>4.5</v>
      </c>
      <c r="I182" s="275"/>
      <c r="J182" s="276">
        <f>ROUND(I182*H182,2)</f>
        <v>0</v>
      </c>
      <c r="K182" s="272" t="s">
        <v>125</v>
      </c>
      <c r="L182" s="277"/>
      <c r="M182" s="278" t="s">
        <v>21</v>
      </c>
      <c r="N182" s="279" t="s">
        <v>41</v>
      </c>
      <c r="O182" s="47"/>
      <c r="P182" s="230">
        <f>O182*H182</f>
        <v>0</v>
      </c>
      <c r="Q182" s="230">
        <v>1</v>
      </c>
      <c r="R182" s="230">
        <f>Q182*H182</f>
        <v>4.5</v>
      </c>
      <c r="S182" s="230">
        <v>0</v>
      </c>
      <c r="T182" s="231">
        <f>S182*H182</f>
        <v>0</v>
      </c>
      <c r="AR182" s="24" t="s">
        <v>154</v>
      </c>
      <c r="AT182" s="24" t="s">
        <v>291</v>
      </c>
      <c r="AU182" s="24" t="s">
        <v>80</v>
      </c>
      <c r="AY182" s="24" t="s">
        <v>118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24" t="s">
        <v>78</v>
      </c>
      <c r="BK182" s="232">
        <f>ROUND(I182*H182,2)</f>
        <v>0</v>
      </c>
      <c r="BL182" s="24" t="s">
        <v>137</v>
      </c>
      <c r="BM182" s="24" t="s">
        <v>404</v>
      </c>
    </row>
    <row r="183" s="11" customFormat="1">
      <c r="B183" s="233"/>
      <c r="C183" s="234"/>
      <c r="D183" s="235" t="s">
        <v>152</v>
      </c>
      <c r="E183" s="236" t="s">
        <v>21</v>
      </c>
      <c r="F183" s="237" t="s">
        <v>405</v>
      </c>
      <c r="G183" s="234"/>
      <c r="H183" s="238">
        <v>4.5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152</v>
      </c>
      <c r="AU183" s="244" t="s">
        <v>80</v>
      </c>
      <c r="AV183" s="11" t="s">
        <v>80</v>
      </c>
      <c r="AW183" s="11" t="s">
        <v>34</v>
      </c>
      <c r="AX183" s="11" t="s">
        <v>78</v>
      </c>
      <c r="AY183" s="244" t="s">
        <v>118</v>
      </c>
    </row>
    <row r="184" s="10" customFormat="1" ht="29.88" customHeight="1">
      <c r="B184" s="205"/>
      <c r="C184" s="206"/>
      <c r="D184" s="207" t="s">
        <v>69</v>
      </c>
      <c r="E184" s="219" t="s">
        <v>154</v>
      </c>
      <c r="F184" s="219" t="s">
        <v>406</v>
      </c>
      <c r="G184" s="206"/>
      <c r="H184" s="206"/>
      <c r="I184" s="209"/>
      <c r="J184" s="220">
        <f>BK184</f>
        <v>0</v>
      </c>
      <c r="K184" s="206"/>
      <c r="L184" s="211"/>
      <c r="M184" s="212"/>
      <c r="N184" s="213"/>
      <c r="O184" s="213"/>
      <c r="P184" s="214">
        <f>SUM(P185:P192)</f>
        <v>0</v>
      </c>
      <c r="Q184" s="213"/>
      <c r="R184" s="214">
        <f>SUM(R185:R192)</f>
        <v>0.65058499999999997</v>
      </c>
      <c r="S184" s="213"/>
      <c r="T184" s="215">
        <f>SUM(T185:T192)</f>
        <v>0</v>
      </c>
      <c r="AR184" s="216" t="s">
        <v>78</v>
      </c>
      <c r="AT184" s="217" t="s">
        <v>69</v>
      </c>
      <c r="AU184" s="217" t="s">
        <v>78</v>
      </c>
      <c r="AY184" s="216" t="s">
        <v>118</v>
      </c>
      <c r="BK184" s="218">
        <f>SUM(BK185:BK192)</f>
        <v>0</v>
      </c>
    </row>
    <row r="185" s="1" customFormat="1" ht="25.5" customHeight="1">
      <c r="B185" s="46"/>
      <c r="C185" s="221" t="s">
        <v>407</v>
      </c>
      <c r="D185" s="221" t="s">
        <v>121</v>
      </c>
      <c r="E185" s="222" t="s">
        <v>408</v>
      </c>
      <c r="F185" s="223" t="s">
        <v>409</v>
      </c>
      <c r="G185" s="224" t="s">
        <v>207</v>
      </c>
      <c r="H185" s="225">
        <v>39</v>
      </c>
      <c r="I185" s="226"/>
      <c r="J185" s="227">
        <f>ROUND(I185*H185,2)</f>
        <v>0</v>
      </c>
      <c r="K185" s="223" t="s">
        <v>21</v>
      </c>
      <c r="L185" s="72"/>
      <c r="M185" s="228" t="s">
        <v>21</v>
      </c>
      <c r="N185" s="229" t="s">
        <v>41</v>
      </c>
      <c r="O185" s="47"/>
      <c r="P185" s="230">
        <f>O185*H185</f>
        <v>0</v>
      </c>
      <c r="Q185" s="230">
        <v>1.0000000000000001E-05</v>
      </c>
      <c r="R185" s="230">
        <f>Q185*H185</f>
        <v>0.00039000000000000005</v>
      </c>
      <c r="S185" s="230">
        <v>0</v>
      </c>
      <c r="T185" s="231">
        <f>S185*H185</f>
        <v>0</v>
      </c>
      <c r="AR185" s="24" t="s">
        <v>137</v>
      </c>
      <c r="AT185" s="24" t="s">
        <v>121</v>
      </c>
      <c r="AU185" s="24" t="s">
        <v>80</v>
      </c>
      <c r="AY185" s="24" t="s">
        <v>118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78</v>
      </c>
      <c r="BK185" s="232">
        <f>ROUND(I185*H185,2)</f>
        <v>0</v>
      </c>
      <c r="BL185" s="24" t="s">
        <v>137</v>
      </c>
      <c r="BM185" s="24" t="s">
        <v>410</v>
      </c>
    </row>
    <row r="186" s="11" customFormat="1">
      <c r="B186" s="233"/>
      <c r="C186" s="234"/>
      <c r="D186" s="235" t="s">
        <v>152</v>
      </c>
      <c r="E186" s="236" t="s">
        <v>21</v>
      </c>
      <c r="F186" s="237" t="s">
        <v>411</v>
      </c>
      <c r="G186" s="234"/>
      <c r="H186" s="238">
        <v>39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152</v>
      </c>
      <c r="AU186" s="244" t="s">
        <v>80</v>
      </c>
      <c r="AV186" s="11" t="s">
        <v>80</v>
      </c>
      <c r="AW186" s="11" t="s">
        <v>34</v>
      </c>
      <c r="AX186" s="11" t="s">
        <v>78</v>
      </c>
      <c r="AY186" s="244" t="s">
        <v>118</v>
      </c>
    </row>
    <row r="187" s="1" customFormat="1" ht="16.5" customHeight="1">
      <c r="B187" s="46"/>
      <c r="C187" s="270" t="s">
        <v>412</v>
      </c>
      <c r="D187" s="270" t="s">
        <v>291</v>
      </c>
      <c r="E187" s="271" t="s">
        <v>413</v>
      </c>
      <c r="F187" s="272" t="s">
        <v>414</v>
      </c>
      <c r="G187" s="273" t="s">
        <v>207</v>
      </c>
      <c r="H187" s="274">
        <v>39.390000000000001</v>
      </c>
      <c r="I187" s="275"/>
      <c r="J187" s="276">
        <f>ROUND(I187*H187,2)</f>
        <v>0</v>
      </c>
      <c r="K187" s="272" t="s">
        <v>125</v>
      </c>
      <c r="L187" s="277"/>
      <c r="M187" s="278" t="s">
        <v>21</v>
      </c>
      <c r="N187" s="279" t="s">
        <v>41</v>
      </c>
      <c r="O187" s="47"/>
      <c r="P187" s="230">
        <f>O187*H187</f>
        <v>0</v>
      </c>
      <c r="Q187" s="230">
        <v>0.0044999999999999997</v>
      </c>
      <c r="R187" s="230">
        <f>Q187*H187</f>
        <v>0.177255</v>
      </c>
      <c r="S187" s="230">
        <v>0</v>
      </c>
      <c r="T187" s="231">
        <f>S187*H187</f>
        <v>0</v>
      </c>
      <c r="AR187" s="24" t="s">
        <v>154</v>
      </c>
      <c r="AT187" s="24" t="s">
        <v>291</v>
      </c>
      <c r="AU187" s="24" t="s">
        <v>80</v>
      </c>
      <c r="AY187" s="24" t="s">
        <v>118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4" t="s">
        <v>78</v>
      </c>
      <c r="BK187" s="232">
        <f>ROUND(I187*H187,2)</f>
        <v>0</v>
      </c>
      <c r="BL187" s="24" t="s">
        <v>137</v>
      </c>
      <c r="BM187" s="24" t="s">
        <v>415</v>
      </c>
    </row>
    <row r="188" s="11" customFormat="1">
      <c r="B188" s="233"/>
      <c r="C188" s="234"/>
      <c r="D188" s="235" t="s">
        <v>152</v>
      </c>
      <c r="E188" s="236" t="s">
        <v>21</v>
      </c>
      <c r="F188" s="237" t="s">
        <v>416</v>
      </c>
      <c r="G188" s="234"/>
      <c r="H188" s="238">
        <v>39.390000000000001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AT188" s="244" t="s">
        <v>152</v>
      </c>
      <c r="AU188" s="244" t="s">
        <v>80</v>
      </c>
      <c r="AV188" s="11" t="s">
        <v>80</v>
      </c>
      <c r="AW188" s="11" t="s">
        <v>34</v>
      </c>
      <c r="AX188" s="11" t="s">
        <v>78</v>
      </c>
      <c r="AY188" s="244" t="s">
        <v>118</v>
      </c>
    </row>
    <row r="189" s="1" customFormat="1" ht="25.5" customHeight="1">
      <c r="B189" s="46"/>
      <c r="C189" s="221" t="s">
        <v>417</v>
      </c>
      <c r="D189" s="221" t="s">
        <v>121</v>
      </c>
      <c r="E189" s="222" t="s">
        <v>418</v>
      </c>
      <c r="F189" s="223" t="s">
        <v>419</v>
      </c>
      <c r="G189" s="224" t="s">
        <v>333</v>
      </c>
      <c r="H189" s="225">
        <v>1</v>
      </c>
      <c r="I189" s="226"/>
      <c r="J189" s="227">
        <f>ROUND(I189*H189,2)</f>
        <v>0</v>
      </c>
      <c r="K189" s="223" t="s">
        <v>125</v>
      </c>
      <c r="L189" s="72"/>
      <c r="M189" s="228" t="s">
        <v>21</v>
      </c>
      <c r="N189" s="229" t="s">
        <v>41</v>
      </c>
      <c r="O189" s="47"/>
      <c r="P189" s="230">
        <f>O189*H189</f>
        <v>0</v>
      </c>
      <c r="Q189" s="230">
        <v>0.0093600000000000003</v>
      </c>
      <c r="R189" s="230">
        <f>Q189*H189</f>
        <v>0.0093600000000000003</v>
      </c>
      <c r="S189" s="230">
        <v>0</v>
      </c>
      <c r="T189" s="231">
        <f>S189*H189</f>
        <v>0</v>
      </c>
      <c r="AR189" s="24" t="s">
        <v>137</v>
      </c>
      <c r="AT189" s="24" t="s">
        <v>121</v>
      </c>
      <c r="AU189" s="24" t="s">
        <v>80</v>
      </c>
      <c r="AY189" s="24" t="s">
        <v>118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24" t="s">
        <v>78</v>
      </c>
      <c r="BK189" s="232">
        <f>ROUND(I189*H189,2)</f>
        <v>0</v>
      </c>
      <c r="BL189" s="24" t="s">
        <v>137</v>
      </c>
      <c r="BM189" s="24" t="s">
        <v>420</v>
      </c>
    </row>
    <row r="190" s="1" customFormat="1" ht="16.5" customHeight="1">
      <c r="B190" s="46"/>
      <c r="C190" s="270" t="s">
        <v>421</v>
      </c>
      <c r="D190" s="270" t="s">
        <v>291</v>
      </c>
      <c r="E190" s="271" t="s">
        <v>422</v>
      </c>
      <c r="F190" s="272" t="s">
        <v>423</v>
      </c>
      <c r="G190" s="273" t="s">
        <v>333</v>
      </c>
      <c r="H190" s="274">
        <v>1</v>
      </c>
      <c r="I190" s="275"/>
      <c r="J190" s="276">
        <f>ROUND(I190*H190,2)</f>
        <v>0</v>
      </c>
      <c r="K190" s="272" t="s">
        <v>125</v>
      </c>
      <c r="L190" s="277"/>
      <c r="M190" s="278" t="s">
        <v>21</v>
      </c>
      <c r="N190" s="279" t="s">
        <v>41</v>
      </c>
      <c r="O190" s="47"/>
      <c r="P190" s="230">
        <f>O190*H190</f>
        <v>0</v>
      </c>
      <c r="Q190" s="230">
        <v>0.039899999999999998</v>
      </c>
      <c r="R190" s="230">
        <f>Q190*H190</f>
        <v>0.039899999999999998</v>
      </c>
      <c r="S190" s="230">
        <v>0</v>
      </c>
      <c r="T190" s="231">
        <f>S190*H190</f>
        <v>0</v>
      </c>
      <c r="AR190" s="24" t="s">
        <v>154</v>
      </c>
      <c r="AT190" s="24" t="s">
        <v>291</v>
      </c>
      <c r="AU190" s="24" t="s">
        <v>80</v>
      </c>
      <c r="AY190" s="24" t="s">
        <v>118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78</v>
      </c>
      <c r="BK190" s="232">
        <f>ROUND(I190*H190,2)</f>
        <v>0</v>
      </c>
      <c r="BL190" s="24" t="s">
        <v>137</v>
      </c>
      <c r="BM190" s="24" t="s">
        <v>424</v>
      </c>
    </row>
    <row r="191" s="1" customFormat="1" ht="16.5" customHeight="1">
      <c r="B191" s="46"/>
      <c r="C191" s="221" t="s">
        <v>425</v>
      </c>
      <c r="D191" s="221" t="s">
        <v>121</v>
      </c>
      <c r="E191" s="222" t="s">
        <v>426</v>
      </c>
      <c r="F191" s="223" t="s">
        <v>427</v>
      </c>
      <c r="G191" s="224" t="s">
        <v>333</v>
      </c>
      <c r="H191" s="225">
        <v>1</v>
      </c>
      <c r="I191" s="226"/>
      <c r="J191" s="227">
        <f>ROUND(I191*H191,2)</f>
        <v>0</v>
      </c>
      <c r="K191" s="223" t="s">
        <v>21</v>
      </c>
      <c r="L191" s="72"/>
      <c r="M191" s="228" t="s">
        <v>21</v>
      </c>
      <c r="N191" s="229" t="s">
        <v>41</v>
      </c>
      <c r="O191" s="47"/>
      <c r="P191" s="230">
        <f>O191*H191</f>
        <v>0</v>
      </c>
      <c r="Q191" s="230">
        <v>0.42368</v>
      </c>
      <c r="R191" s="230">
        <f>Q191*H191</f>
        <v>0.42368</v>
      </c>
      <c r="S191" s="230">
        <v>0</v>
      </c>
      <c r="T191" s="231">
        <f>S191*H191</f>
        <v>0</v>
      </c>
      <c r="AR191" s="24" t="s">
        <v>137</v>
      </c>
      <c r="AT191" s="24" t="s">
        <v>121</v>
      </c>
      <c r="AU191" s="24" t="s">
        <v>80</v>
      </c>
      <c r="AY191" s="24" t="s">
        <v>118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24" t="s">
        <v>78</v>
      </c>
      <c r="BK191" s="232">
        <f>ROUND(I191*H191,2)</f>
        <v>0</v>
      </c>
      <c r="BL191" s="24" t="s">
        <v>137</v>
      </c>
      <c r="BM191" s="24" t="s">
        <v>428</v>
      </c>
    </row>
    <row r="192" s="11" customFormat="1">
      <c r="B192" s="233"/>
      <c r="C192" s="234"/>
      <c r="D192" s="235" t="s">
        <v>152</v>
      </c>
      <c r="E192" s="236" t="s">
        <v>21</v>
      </c>
      <c r="F192" s="237" t="s">
        <v>429</v>
      </c>
      <c r="G192" s="234"/>
      <c r="H192" s="238">
        <v>1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AT192" s="244" t="s">
        <v>152</v>
      </c>
      <c r="AU192" s="244" t="s">
        <v>80</v>
      </c>
      <c r="AV192" s="11" t="s">
        <v>80</v>
      </c>
      <c r="AW192" s="11" t="s">
        <v>34</v>
      </c>
      <c r="AX192" s="11" t="s">
        <v>78</v>
      </c>
      <c r="AY192" s="244" t="s">
        <v>118</v>
      </c>
    </row>
    <row r="193" s="10" customFormat="1" ht="29.88" customHeight="1">
      <c r="B193" s="205"/>
      <c r="C193" s="206"/>
      <c r="D193" s="207" t="s">
        <v>69</v>
      </c>
      <c r="E193" s="219" t="s">
        <v>160</v>
      </c>
      <c r="F193" s="219" t="s">
        <v>430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SUM(P194:P227)</f>
        <v>0</v>
      </c>
      <c r="Q193" s="213"/>
      <c r="R193" s="214">
        <f>SUM(R194:R227)</f>
        <v>38.143943320000005</v>
      </c>
      <c r="S193" s="213"/>
      <c r="T193" s="215">
        <f>SUM(T194:T227)</f>
        <v>0</v>
      </c>
      <c r="AR193" s="216" t="s">
        <v>78</v>
      </c>
      <c r="AT193" s="217" t="s">
        <v>69</v>
      </c>
      <c r="AU193" s="217" t="s">
        <v>78</v>
      </c>
      <c r="AY193" s="216" t="s">
        <v>118</v>
      </c>
      <c r="BK193" s="218">
        <f>SUM(BK194:BK227)</f>
        <v>0</v>
      </c>
    </row>
    <row r="194" s="1" customFormat="1" ht="25.5" customHeight="1">
      <c r="B194" s="46"/>
      <c r="C194" s="221" t="s">
        <v>431</v>
      </c>
      <c r="D194" s="221" t="s">
        <v>121</v>
      </c>
      <c r="E194" s="222" t="s">
        <v>432</v>
      </c>
      <c r="F194" s="223" t="s">
        <v>433</v>
      </c>
      <c r="G194" s="224" t="s">
        <v>333</v>
      </c>
      <c r="H194" s="225">
        <v>1</v>
      </c>
      <c r="I194" s="226"/>
      <c r="J194" s="227">
        <f>ROUND(I194*H194,2)</f>
        <v>0</v>
      </c>
      <c r="K194" s="223" t="s">
        <v>125</v>
      </c>
      <c r="L194" s="72"/>
      <c r="M194" s="228" t="s">
        <v>21</v>
      </c>
      <c r="N194" s="229" t="s">
        <v>41</v>
      </c>
      <c r="O194" s="47"/>
      <c r="P194" s="230">
        <f>O194*H194</f>
        <v>0</v>
      </c>
      <c r="Q194" s="230">
        <v>0.00069999999999999999</v>
      </c>
      <c r="R194" s="230">
        <f>Q194*H194</f>
        <v>0.00069999999999999999</v>
      </c>
      <c r="S194" s="230">
        <v>0</v>
      </c>
      <c r="T194" s="231">
        <f>S194*H194</f>
        <v>0</v>
      </c>
      <c r="AR194" s="24" t="s">
        <v>137</v>
      </c>
      <c r="AT194" s="24" t="s">
        <v>121</v>
      </c>
      <c r="AU194" s="24" t="s">
        <v>80</v>
      </c>
      <c r="AY194" s="24" t="s">
        <v>118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4" t="s">
        <v>78</v>
      </c>
      <c r="BK194" s="232">
        <f>ROUND(I194*H194,2)</f>
        <v>0</v>
      </c>
      <c r="BL194" s="24" t="s">
        <v>137</v>
      </c>
      <c r="BM194" s="24" t="s">
        <v>434</v>
      </c>
    </row>
    <row r="195" s="1" customFormat="1" ht="16.5" customHeight="1">
      <c r="B195" s="46"/>
      <c r="C195" s="270" t="s">
        <v>435</v>
      </c>
      <c r="D195" s="270" t="s">
        <v>291</v>
      </c>
      <c r="E195" s="271" t="s">
        <v>436</v>
      </c>
      <c r="F195" s="272" t="s">
        <v>437</v>
      </c>
      <c r="G195" s="273" t="s">
        <v>333</v>
      </c>
      <c r="H195" s="274">
        <v>1</v>
      </c>
      <c r="I195" s="275"/>
      <c r="J195" s="276">
        <f>ROUND(I195*H195,2)</f>
        <v>0</v>
      </c>
      <c r="K195" s="272" t="s">
        <v>125</v>
      </c>
      <c r="L195" s="277"/>
      <c r="M195" s="278" t="s">
        <v>21</v>
      </c>
      <c r="N195" s="279" t="s">
        <v>41</v>
      </c>
      <c r="O195" s="47"/>
      <c r="P195" s="230">
        <f>O195*H195</f>
        <v>0</v>
      </c>
      <c r="Q195" s="230">
        <v>0.0040000000000000001</v>
      </c>
      <c r="R195" s="230">
        <f>Q195*H195</f>
        <v>0.0040000000000000001</v>
      </c>
      <c r="S195" s="230">
        <v>0</v>
      </c>
      <c r="T195" s="231">
        <f>S195*H195</f>
        <v>0</v>
      </c>
      <c r="AR195" s="24" t="s">
        <v>154</v>
      </c>
      <c r="AT195" s="24" t="s">
        <v>291</v>
      </c>
      <c r="AU195" s="24" t="s">
        <v>80</v>
      </c>
      <c r="AY195" s="24" t="s">
        <v>118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24" t="s">
        <v>78</v>
      </c>
      <c r="BK195" s="232">
        <f>ROUND(I195*H195,2)</f>
        <v>0</v>
      </c>
      <c r="BL195" s="24" t="s">
        <v>137</v>
      </c>
      <c r="BM195" s="24" t="s">
        <v>438</v>
      </c>
    </row>
    <row r="196" s="11" customFormat="1">
      <c r="B196" s="233"/>
      <c r="C196" s="234"/>
      <c r="D196" s="235" t="s">
        <v>152</v>
      </c>
      <c r="E196" s="236" t="s">
        <v>21</v>
      </c>
      <c r="F196" s="237" t="s">
        <v>439</v>
      </c>
      <c r="G196" s="234"/>
      <c r="H196" s="238">
        <v>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152</v>
      </c>
      <c r="AU196" s="244" t="s">
        <v>80</v>
      </c>
      <c r="AV196" s="11" t="s">
        <v>80</v>
      </c>
      <c r="AW196" s="11" t="s">
        <v>34</v>
      </c>
      <c r="AX196" s="11" t="s">
        <v>78</v>
      </c>
      <c r="AY196" s="244" t="s">
        <v>118</v>
      </c>
    </row>
    <row r="197" s="1" customFormat="1" ht="16.5" customHeight="1">
      <c r="B197" s="46"/>
      <c r="C197" s="221" t="s">
        <v>440</v>
      </c>
      <c r="D197" s="221" t="s">
        <v>121</v>
      </c>
      <c r="E197" s="222" t="s">
        <v>441</v>
      </c>
      <c r="F197" s="223" t="s">
        <v>442</v>
      </c>
      <c r="G197" s="224" t="s">
        <v>333</v>
      </c>
      <c r="H197" s="225">
        <v>1</v>
      </c>
      <c r="I197" s="226"/>
      <c r="J197" s="227">
        <f>ROUND(I197*H197,2)</f>
        <v>0</v>
      </c>
      <c r="K197" s="223" t="s">
        <v>125</v>
      </c>
      <c r="L197" s="72"/>
      <c r="M197" s="228" t="s">
        <v>21</v>
      </c>
      <c r="N197" s="229" t="s">
        <v>41</v>
      </c>
      <c r="O197" s="47"/>
      <c r="P197" s="230">
        <f>O197*H197</f>
        <v>0</v>
      </c>
      <c r="Q197" s="230">
        <v>0.11241</v>
      </c>
      <c r="R197" s="230">
        <f>Q197*H197</f>
        <v>0.11241</v>
      </c>
      <c r="S197" s="230">
        <v>0</v>
      </c>
      <c r="T197" s="231">
        <f>S197*H197</f>
        <v>0</v>
      </c>
      <c r="AR197" s="24" t="s">
        <v>137</v>
      </c>
      <c r="AT197" s="24" t="s">
        <v>121</v>
      </c>
      <c r="AU197" s="24" t="s">
        <v>80</v>
      </c>
      <c r="AY197" s="24" t="s">
        <v>118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24" t="s">
        <v>78</v>
      </c>
      <c r="BK197" s="232">
        <f>ROUND(I197*H197,2)</f>
        <v>0</v>
      </c>
      <c r="BL197" s="24" t="s">
        <v>137</v>
      </c>
      <c r="BM197" s="24" t="s">
        <v>443</v>
      </c>
    </row>
    <row r="198" s="1" customFormat="1" ht="16.5" customHeight="1">
      <c r="B198" s="46"/>
      <c r="C198" s="270" t="s">
        <v>444</v>
      </c>
      <c r="D198" s="270" t="s">
        <v>291</v>
      </c>
      <c r="E198" s="271" t="s">
        <v>445</v>
      </c>
      <c r="F198" s="272" t="s">
        <v>446</v>
      </c>
      <c r="G198" s="273" t="s">
        <v>333</v>
      </c>
      <c r="H198" s="274">
        <v>1</v>
      </c>
      <c r="I198" s="275"/>
      <c r="J198" s="276">
        <f>ROUND(I198*H198,2)</f>
        <v>0</v>
      </c>
      <c r="K198" s="272" t="s">
        <v>125</v>
      </c>
      <c r="L198" s="277"/>
      <c r="M198" s="278" t="s">
        <v>21</v>
      </c>
      <c r="N198" s="279" t="s">
        <v>41</v>
      </c>
      <c r="O198" s="47"/>
      <c r="P198" s="230">
        <f>O198*H198</f>
        <v>0</v>
      </c>
      <c r="Q198" s="230">
        <v>0.0061000000000000004</v>
      </c>
      <c r="R198" s="230">
        <f>Q198*H198</f>
        <v>0.0061000000000000004</v>
      </c>
      <c r="S198" s="230">
        <v>0</v>
      </c>
      <c r="T198" s="231">
        <f>S198*H198</f>
        <v>0</v>
      </c>
      <c r="AR198" s="24" t="s">
        <v>154</v>
      </c>
      <c r="AT198" s="24" t="s">
        <v>291</v>
      </c>
      <c r="AU198" s="24" t="s">
        <v>80</v>
      </c>
      <c r="AY198" s="24" t="s">
        <v>118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78</v>
      </c>
      <c r="BK198" s="232">
        <f>ROUND(I198*H198,2)</f>
        <v>0</v>
      </c>
      <c r="BL198" s="24" t="s">
        <v>137</v>
      </c>
      <c r="BM198" s="24" t="s">
        <v>447</v>
      </c>
    </row>
    <row r="199" s="1" customFormat="1" ht="16.5" customHeight="1">
      <c r="B199" s="46"/>
      <c r="C199" s="270" t="s">
        <v>448</v>
      </c>
      <c r="D199" s="270" t="s">
        <v>291</v>
      </c>
      <c r="E199" s="271" t="s">
        <v>449</v>
      </c>
      <c r="F199" s="272" t="s">
        <v>450</v>
      </c>
      <c r="G199" s="273" t="s">
        <v>333</v>
      </c>
      <c r="H199" s="274">
        <v>2</v>
      </c>
      <c r="I199" s="275"/>
      <c r="J199" s="276">
        <f>ROUND(I199*H199,2)</f>
        <v>0</v>
      </c>
      <c r="K199" s="272" t="s">
        <v>125</v>
      </c>
      <c r="L199" s="277"/>
      <c r="M199" s="278" t="s">
        <v>21</v>
      </c>
      <c r="N199" s="279" t="s">
        <v>41</v>
      </c>
      <c r="O199" s="47"/>
      <c r="P199" s="230">
        <f>O199*H199</f>
        <v>0</v>
      </c>
      <c r="Q199" s="230">
        <v>0.00035</v>
      </c>
      <c r="R199" s="230">
        <f>Q199*H199</f>
        <v>0.00069999999999999999</v>
      </c>
      <c r="S199" s="230">
        <v>0</v>
      </c>
      <c r="T199" s="231">
        <f>S199*H199</f>
        <v>0</v>
      </c>
      <c r="AR199" s="24" t="s">
        <v>154</v>
      </c>
      <c r="AT199" s="24" t="s">
        <v>291</v>
      </c>
      <c r="AU199" s="24" t="s">
        <v>80</v>
      </c>
      <c r="AY199" s="24" t="s">
        <v>118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4" t="s">
        <v>78</v>
      </c>
      <c r="BK199" s="232">
        <f>ROUND(I199*H199,2)</f>
        <v>0</v>
      </c>
      <c r="BL199" s="24" t="s">
        <v>137</v>
      </c>
      <c r="BM199" s="24" t="s">
        <v>451</v>
      </c>
    </row>
    <row r="200" s="1" customFormat="1" ht="16.5" customHeight="1">
      <c r="B200" s="46"/>
      <c r="C200" s="270" t="s">
        <v>452</v>
      </c>
      <c r="D200" s="270" t="s">
        <v>291</v>
      </c>
      <c r="E200" s="271" t="s">
        <v>453</v>
      </c>
      <c r="F200" s="272" t="s">
        <v>454</v>
      </c>
      <c r="G200" s="273" t="s">
        <v>333</v>
      </c>
      <c r="H200" s="274">
        <v>1</v>
      </c>
      <c r="I200" s="275"/>
      <c r="J200" s="276">
        <f>ROUND(I200*H200,2)</f>
        <v>0</v>
      </c>
      <c r="K200" s="272" t="s">
        <v>125</v>
      </c>
      <c r="L200" s="277"/>
      <c r="M200" s="278" t="s">
        <v>21</v>
      </c>
      <c r="N200" s="279" t="s">
        <v>41</v>
      </c>
      <c r="O200" s="47"/>
      <c r="P200" s="230">
        <f>O200*H200</f>
        <v>0</v>
      </c>
      <c r="Q200" s="230">
        <v>0.00010000000000000001</v>
      </c>
      <c r="R200" s="230">
        <f>Q200*H200</f>
        <v>0.00010000000000000001</v>
      </c>
      <c r="S200" s="230">
        <v>0</v>
      </c>
      <c r="T200" s="231">
        <f>S200*H200</f>
        <v>0</v>
      </c>
      <c r="AR200" s="24" t="s">
        <v>154</v>
      </c>
      <c r="AT200" s="24" t="s">
        <v>291</v>
      </c>
      <c r="AU200" s="24" t="s">
        <v>80</v>
      </c>
      <c r="AY200" s="24" t="s">
        <v>118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24" t="s">
        <v>78</v>
      </c>
      <c r="BK200" s="232">
        <f>ROUND(I200*H200,2)</f>
        <v>0</v>
      </c>
      <c r="BL200" s="24" t="s">
        <v>137</v>
      </c>
      <c r="BM200" s="24" t="s">
        <v>455</v>
      </c>
    </row>
    <row r="201" s="1" customFormat="1" ht="38.25" customHeight="1">
      <c r="B201" s="46"/>
      <c r="C201" s="221" t="s">
        <v>456</v>
      </c>
      <c r="D201" s="221" t="s">
        <v>121</v>
      </c>
      <c r="E201" s="222" t="s">
        <v>457</v>
      </c>
      <c r="F201" s="223" t="s">
        <v>458</v>
      </c>
      <c r="G201" s="224" t="s">
        <v>207</v>
      </c>
      <c r="H201" s="225">
        <v>130</v>
      </c>
      <c r="I201" s="226"/>
      <c r="J201" s="227">
        <f>ROUND(I201*H201,2)</f>
        <v>0</v>
      </c>
      <c r="K201" s="223" t="s">
        <v>125</v>
      </c>
      <c r="L201" s="72"/>
      <c r="M201" s="228" t="s">
        <v>21</v>
      </c>
      <c r="N201" s="229" t="s">
        <v>41</v>
      </c>
      <c r="O201" s="47"/>
      <c r="P201" s="230">
        <f>O201*H201</f>
        <v>0</v>
      </c>
      <c r="Q201" s="230">
        <v>0.15540000000000001</v>
      </c>
      <c r="R201" s="230">
        <f>Q201*H201</f>
        <v>20.202000000000002</v>
      </c>
      <c r="S201" s="230">
        <v>0</v>
      </c>
      <c r="T201" s="231">
        <f>S201*H201</f>
        <v>0</v>
      </c>
      <c r="AR201" s="24" t="s">
        <v>137</v>
      </c>
      <c r="AT201" s="24" t="s">
        <v>121</v>
      </c>
      <c r="AU201" s="24" t="s">
        <v>80</v>
      </c>
      <c r="AY201" s="24" t="s">
        <v>118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24" t="s">
        <v>78</v>
      </c>
      <c r="BK201" s="232">
        <f>ROUND(I201*H201,2)</f>
        <v>0</v>
      </c>
      <c r="BL201" s="24" t="s">
        <v>137</v>
      </c>
      <c r="BM201" s="24" t="s">
        <v>459</v>
      </c>
    </row>
    <row r="202" s="11" customFormat="1">
      <c r="B202" s="233"/>
      <c r="C202" s="234"/>
      <c r="D202" s="235" t="s">
        <v>152</v>
      </c>
      <c r="E202" s="236" t="s">
        <v>21</v>
      </c>
      <c r="F202" s="237" t="s">
        <v>460</v>
      </c>
      <c r="G202" s="234"/>
      <c r="H202" s="238">
        <v>65.5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AT202" s="244" t="s">
        <v>152</v>
      </c>
      <c r="AU202" s="244" t="s">
        <v>80</v>
      </c>
      <c r="AV202" s="11" t="s">
        <v>80</v>
      </c>
      <c r="AW202" s="11" t="s">
        <v>34</v>
      </c>
      <c r="AX202" s="11" t="s">
        <v>70</v>
      </c>
      <c r="AY202" s="244" t="s">
        <v>118</v>
      </c>
    </row>
    <row r="203" s="11" customFormat="1">
      <c r="B203" s="233"/>
      <c r="C203" s="234"/>
      <c r="D203" s="235" t="s">
        <v>152</v>
      </c>
      <c r="E203" s="236" t="s">
        <v>21</v>
      </c>
      <c r="F203" s="237" t="s">
        <v>461</v>
      </c>
      <c r="G203" s="234"/>
      <c r="H203" s="238">
        <v>64.5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AT203" s="244" t="s">
        <v>152</v>
      </c>
      <c r="AU203" s="244" t="s">
        <v>80</v>
      </c>
      <c r="AV203" s="11" t="s">
        <v>80</v>
      </c>
      <c r="AW203" s="11" t="s">
        <v>34</v>
      </c>
      <c r="AX203" s="11" t="s">
        <v>70</v>
      </c>
      <c r="AY203" s="244" t="s">
        <v>118</v>
      </c>
    </row>
    <row r="204" s="12" customFormat="1">
      <c r="B204" s="249"/>
      <c r="C204" s="250"/>
      <c r="D204" s="235" t="s">
        <v>152</v>
      </c>
      <c r="E204" s="251" t="s">
        <v>21</v>
      </c>
      <c r="F204" s="252" t="s">
        <v>224</v>
      </c>
      <c r="G204" s="250"/>
      <c r="H204" s="253">
        <v>130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AT204" s="259" t="s">
        <v>152</v>
      </c>
      <c r="AU204" s="259" t="s">
        <v>80</v>
      </c>
      <c r="AV204" s="12" t="s">
        <v>137</v>
      </c>
      <c r="AW204" s="12" t="s">
        <v>34</v>
      </c>
      <c r="AX204" s="12" t="s">
        <v>78</v>
      </c>
      <c r="AY204" s="259" t="s">
        <v>118</v>
      </c>
    </row>
    <row r="205" s="1" customFormat="1" ht="16.5" customHeight="1">
      <c r="B205" s="46"/>
      <c r="C205" s="270" t="s">
        <v>462</v>
      </c>
      <c r="D205" s="270" t="s">
        <v>291</v>
      </c>
      <c r="E205" s="271" t="s">
        <v>463</v>
      </c>
      <c r="F205" s="272" t="s">
        <v>464</v>
      </c>
      <c r="G205" s="273" t="s">
        <v>333</v>
      </c>
      <c r="H205" s="274">
        <v>4.04</v>
      </c>
      <c r="I205" s="275"/>
      <c r="J205" s="276">
        <f>ROUND(I205*H205,2)</f>
        <v>0</v>
      </c>
      <c r="K205" s="272" t="s">
        <v>125</v>
      </c>
      <c r="L205" s="277"/>
      <c r="M205" s="278" t="s">
        <v>21</v>
      </c>
      <c r="N205" s="279" t="s">
        <v>41</v>
      </c>
      <c r="O205" s="47"/>
      <c r="P205" s="230">
        <f>O205*H205</f>
        <v>0</v>
      </c>
      <c r="Q205" s="230">
        <v>0.064000000000000001</v>
      </c>
      <c r="R205" s="230">
        <f>Q205*H205</f>
        <v>0.25856000000000001</v>
      </c>
      <c r="S205" s="230">
        <v>0</v>
      </c>
      <c r="T205" s="231">
        <f>S205*H205</f>
        <v>0</v>
      </c>
      <c r="AR205" s="24" t="s">
        <v>154</v>
      </c>
      <c r="AT205" s="24" t="s">
        <v>291</v>
      </c>
      <c r="AU205" s="24" t="s">
        <v>80</v>
      </c>
      <c r="AY205" s="24" t="s">
        <v>118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4" t="s">
        <v>78</v>
      </c>
      <c r="BK205" s="232">
        <f>ROUND(I205*H205,2)</f>
        <v>0</v>
      </c>
      <c r="BL205" s="24" t="s">
        <v>137</v>
      </c>
      <c r="BM205" s="24" t="s">
        <v>465</v>
      </c>
    </row>
    <row r="206" s="11" customFormat="1">
      <c r="B206" s="233"/>
      <c r="C206" s="234"/>
      <c r="D206" s="235" t="s">
        <v>152</v>
      </c>
      <c r="E206" s="236" t="s">
        <v>21</v>
      </c>
      <c r="F206" s="237" t="s">
        <v>466</v>
      </c>
      <c r="G206" s="234"/>
      <c r="H206" s="238">
        <v>4.04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AT206" s="244" t="s">
        <v>152</v>
      </c>
      <c r="AU206" s="244" t="s">
        <v>80</v>
      </c>
      <c r="AV206" s="11" t="s">
        <v>80</v>
      </c>
      <c r="AW206" s="11" t="s">
        <v>34</v>
      </c>
      <c r="AX206" s="11" t="s">
        <v>78</v>
      </c>
      <c r="AY206" s="244" t="s">
        <v>118</v>
      </c>
    </row>
    <row r="207" s="1" customFormat="1" ht="16.5" customHeight="1">
      <c r="B207" s="46"/>
      <c r="C207" s="270" t="s">
        <v>467</v>
      </c>
      <c r="D207" s="270" t="s">
        <v>291</v>
      </c>
      <c r="E207" s="271" t="s">
        <v>468</v>
      </c>
      <c r="F207" s="272" t="s">
        <v>469</v>
      </c>
      <c r="G207" s="273" t="s">
        <v>333</v>
      </c>
      <c r="H207" s="274">
        <v>68.680000000000007</v>
      </c>
      <c r="I207" s="275"/>
      <c r="J207" s="276">
        <f>ROUND(I207*H207,2)</f>
        <v>0</v>
      </c>
      <c r="K207" s="272" t="s">
        <v>125</v>
      </c>
      <c r="L207" s="277"/>
      <c r="M207" s="278" t="s">
        <v>21</v>
      </c>
      <c r="N207" s="279" t="s">
        <v>41</v>
      </c>
      <c r="O207" s="47"/>
      <c r="P207" s="230">
        <f>O207*H207</f>
        <v>0</v>
      </c>
      <c r="Q207" s="230">
        <v>0.048300000000000003</v>
      </c>
      <c r="R207" s="230">
        <f>Q207*H207</f>
        <v>3.3172440000000005</v>
      </c>
      <c r="S207" s="230">
        <v>0</v>
      </c>
      <c r="T207" s="231">
        <f>S207*H207</f>
        <v>0</v>
      </c>
      <c r="AR207" s="24" t="s">
        <v>154</v>
      </c>
      <c r="AT207" s="24" t="s">
        <v>291</v>
      </c>
      <c r="AU207" s="24" t="s">
        <v>80</v>
      </c>
      <c r="AY207" s="24" t="s">
        <v>118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24" t="s">
        <v>78</v>
      </c>
      <c r="BK207" s="232">
        <f>ROUND(I207*H207,2)</f>
        <v>0</v>
      </c>
      <c r="BL207" s="24" t="s">
        <v>137</v>
      </c>
      <c r="BM207" s="24" t="s">
        <v>470</v>
      </c>
    </row>
    <row r="208" s="11" customFormat="1">
      <c r="B208" s="233"/>
      <c r="C208" s="234"/>
      <c r="D208" s="235" t="s">
        <v>152</v>
      </c>
      <c r="E208" s="236" t="s">
        <v>21</v>
      </c>
      <c r="F208" s="237" t="s">
        <v>471</v>
      </c>
      <c r="G208" s="234"/>
      <c r="H208" s="238">
        <v>8.0800000000000001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152</v>
      </c>
      <c r="AU208" s="244" t="s">
        <v>80</v>
      </c>
      <c r="AV208" s="11" t="s">
        <v>80</v>
      </c>
      <c r="AW208" s="11" t="s">
        <v>34</v>
      </c>
      <c r="AX208" s="11" t="s">
        <v>70</v>
      </c>
      <c r="AY208" s="244" t="s">
        <v>118</v>
      </c>
    </row>
    <row r="209" s="11" customFormat="1">
      <c r="B209" s="233"/>
      <c r="C209" s="234"/>
      <c r="D209" s="235" t="s">
        <v>152</v>
      </c>
      <c r="E209" s="236" t="s">
        <v>21</v>
      </c>
      <c r="F209" s="237" t="s">
        <v>472</v>
      </c>
      <c r="G209" s="234"/>
      <c r="H209" s="238">
        <v>60.600000000000001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152</v>
      </c>
      <c r="AU209" s="244" t="s">
        <v>80</v>
      </c>
      <c r="AV209" s="11" t="s">
        <v>80</v>
      </c>
      <c r="AW209" s="11" t="s">
        <v>34</v>
      </c>
      <c r="AX209" s="11" t="s">
        <v>70</v>
      </c>
      <c r="AY209" s="244" t="s">
        <v>118</v>
      </c>
    </row>
    <row r="210" s="12" customFormat="1">
      <c r="B210" s="249"/>
      <c r="C210" s="250"/>
      <c r="D210" s="235" t="s">
        <v>152</v>
      </c>
      <c r="E210" s="251" t="s">
        <v>21</v>
      </c>
      <c r="F210" s="252" t="s">
        <v>224</v>
      </c>
      <c r="G210" s="250"/>
      <c r="H210" s="253">
        <v>68.680000000000007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AT210" s="259" t="s">
        <v>152</v>
      </c>
      <c r="AU210" s="259" t="s">
        <v>80</v>
      </c>
      <c r="AV210" s="12" t="s">
        <v>137</v>
      </c>
      <c r="AW210" s="12" t="s">
        <v>34</v>
      </c>
      <c r="AX210" s="12" t="s">
        <v>78</v>
      </c>
      <c r="AY210" s="259" t="s">
        <v>118</v>
      </c>
    </row>
    <row r="211" s="1" customFormat="1" ht="16.5" customHeight="1">
      <c r="B211" s="46"/>
      <c r="C211" s="270" t="s">
        <v>473</v>
      </c>
      <c r="D211" s="270" t="s">
        <v>291</v>
      </c>
      <c r="E211" s="271" t="s">
        <v>474</v>
      </c>
      <c r="F211" s="272" t="s">
        <v>475</v>
      </c>
      <c r="G211" s="273" t="s">
        <v>333</v>
      </c>
      <c r="H211" s="274">
        <v>58.579999999999998</v>
      </c>
      <c r="I211" s="275"/>
      <c r="J211" s="276">
        <f>ROUND(I211*H211,2)</f>
        <v>0</v>
      </c>
      <c r="K211" s="272" t="s">
        <v>125</v>
      </c>
      <c r="L211" s="277"/>
      <c r="M211" s="278" t="s">
        <v>21</v>
      </c>
      <c r="N211" s="279" t="s">
        <v>41</v>
      </c>
      <c r="O211" s="47"/>
      <c r="P211" s="230">
        <f>O211*H211</f>
        <v>0</v>
      </c>
      <c r="Q211" s="230">
        <v>0.082100000000000006</v>
      </c>
      <c r="R211" s="230">
        <f>Q211*H211</f>
        <v>4.809418</v>
      </c>
      <c r="S211" s="230">
        <v>0</v>
      </c>
      <c r="T211" s="231">
        <f>S211*H211</f>
        <v>0</v>
      </c>
      <c r="AR211" s="24" t="s">
        <v>154</v>
      </c>
      <c r="AT211" s="24" t="s">
        <v>291</v>
      </c>
      <c r="AU211" s="24" t="s">
        <v>80</v>
      </c>
      <c r="AY211" s="24" t="s">
        <v>118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24" t="s">
        <v>78</v>
      </c>
      <c r="BK211" s="232">
        <f>ROUND(I211*H211,2)</f>
        <v>0</v>
      </c>
      <c r="BL211" s="24" t="s">
        <v>137</v>
      </c>
      <c r="BM211" s="24" t="s">
        <v>476</v>
      </c>
    </row>
    <row r="212" s="11" customFormat="1">
      <c r="B212" s="233"/>
      <c r="C212" s="234"/>
      <c r="D212" s="235" t="s">
        <v>152</v>
      </c>
      <c r="E212" s="236" t="s">
        <v>21</v>
      </c>
      <c r="F212" s="237" t="s">
        <v>477</v>
      </c>
      <c r="G212" s="234"/>
      <c r="H212" s="238">
        <v>58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AT212" s="244" t="s">
        <v>152</v>
      </c>
      <c r="AU212" s="244" t="s">
        <v>80</v>
      </c>
      <c r="AV212" s="11" t="s">
        <v>80</v>
      </c>
      <c r="AW212" s="11" t="s">
        <v>34</v>
      </c>
      <c r="AX212" s="11" t="s">
        <v>70</v>
      </c>
      <c r="AY212" s="244" t="s">
        <v>118</v>
      </c>
    </row>
    <row r="213" s="14" customFormat="1">
      <c r="B213" s="280"/>
      <c r="C213" s="281"/>
      <c r="D213" s="235" t="s">
        <v>152</v>
      </c>
      <c r="E213" s="282" t="s">
        <v>21</v>
      </c>
      <c r="F213" s="283" t="s">
        <v>478</v>
      </c>
      <c r="G213" s="281"/>
      <c r="H213" s="284">
        <v>58</v>
      </c>
      <c r="I213" s="285"/>
      <c r="J213" s="281"/>
      <c r="K213" s="281"/>
      <c r="L213" s="286"/>
      <c r="M213" s="287"/>
      <c r="N213" s="288"/>
      <c r="O213" s="288"/>
      <c r="P213" s="288"/>
      <c r="Q213" s="288"/>
      <c r="R213" s="288"/>
      <c r="S213" s="288"/>
      <c r="T213" s="289"/>
      <c r="AT213" s="290" t="s">
        <v>152</v>
      </c>
      <c r="AU213" s="290" t="s">
        <v>80</v>
      </c>
      <c r="AV213" s="14" t="s">
        <v>131</v>
      </c>
      <c r="AW213" s="14" t="s">
        <v>34</v>
      </c>
      <c r="AX213" s="14" t="s">
        <v>70</v>
      </c>
      <c r="AY213" s="290" t="s">
        <v>118</v>
      </c>
    </row>
    <row r="214" s="11" customFormat="1">
      <c r="B214" s="233"/>
      <c r="C214" s="234"/>
      <c r="D214" s="235" t="s">
        <v>152</v>
      </c>
      <c r="E214" s="236" t="s">
        <v>21</v>
      </c>
      <c r="F214" s="237" t="s">
        <v>479</v>
      </c>
      <c r="G214" s="234"/>
      <c r="H214" s="238">
        <v>58.579999999999998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AT214" s="244" t="s">
        <v>152</v>
      </c>
      <c r="AU214" s="244" t="s">
        <v>80</v>
      </c>
      <c r="AV214" s="11" t="s">
        <v>80</v>
      </c>
      <c r="AW214" s="11" t="s">
        <v>34</v>
      </c>
      <c r="AX214" s="11" t="s">
        <v>78</v>
      </c>
      <c r="AY214" s="244" t="s">
        <v>118</v>
      </c>
    </row>
    <row r="215" s="1" customFormat="1" ht="38.25" customHeight="1">
      <c r="B215" s="46"/>
      <c r="C215" s="221" t="s">
        <v>480</v>
      </c>
      <c r="D215" s="221" t="s">
        <v>121</v>
      </c>
      <c r="E215" s="222" t="s">
        <v>481</v>
      </c>
      <c r="F215" s="223" t="s">
        <v>482</v>
      </c>
      <c r="G215" s="224" t="s">
        <v>207</v>
      </c>
      <c r="H215" s="225">
        <v>21.5</v>
      </c>
      <c r="I215" s="226"/>
      <c r="J215" s="227">
        <f>ROUND(I215*H215,2)</f>
        <v>0</v>
      </c>
      <c r="K215" s="223" t="s">
        <v>125</v>
      </c>
      <c r="L215" s="72"/>
      <c r="M215" s="228" t="s">
        <v>21</v>
      </c>
      <c r="N215" s="229" t="s">
        <v>41</v>
      </c>
      <c r="O215" s="47"/>
      <c r="P215" s="230">
        <f>O215*H215</f>
        <v>0</v>
      </c>
      <c r="Q215" s="230">
        <v>0.1295</v>
      </c>
      <c r="R215" s="230">
        <f>Q215*H215</f>
        <v>2.7842500000000001</v>
      </c>
      <c r="S215" s="230">
        <v>0</v>
      </c>
      <c r="T215" s="231">
        <f>S215*H215</f>
        <v>0</v>
      </c>
      <c r="AR215" s="24" t="s">
        <v>137</v>
      </c>
      <c r="AT215" s="24" t="s">
        <v>121</v>
      </c>
      <c r="AU215" s="24" t="s">
        <v>80</v>
      </c>
      <c r="AY215" s="24" t="s">
        <v>118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24" t="s">
        <v>78</v>
      </c>
      <c r="BK215" s="232">
        <f>ROUND(I215*H215,2)</f>
        <v>0</v>
      </c>
      <c r="BL215" s="24" t="s">
        <v>137</v>
      </c>
      <c r="BM215" s="24" t="s">
        <v>483</v>
      </c>
    </row>
    <row r="216" s="11" customFormat="1">
      <c r="B216" s="233"/>
      <c r="C216" s="234"/>
      <c r="D216" s="235" t="s">
        <v>152</v>
      </c>
      <c r="E216" s="236" t="s">
        <v>21</v>
      </c>
      <c r="F216" s="237" t="s">
        <v>484</v>
      </c>
      <c r="G216" s="234"/>
      <c r="H216" s="238">
        <v>21.5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152</v>
      </c>
      <c r="AU216" s="244" t="s">
        <v>80</v>
      </c>
      <c r="AV216" s="11" t="s">
        <v>80</v>
      </c>
      <c r="AW216" s="11" t="s">
        <v>34</v>
      </c>
      <c r="AX216" s="11" t="s">
        <v>78</v>
      </c>
      <c r="AY216" s="244" t="s">
        <v>118</v>
      </c>
    </row>
    <row r="217" s="1" customFormat="1" ht="16.5" customHeight="1">
      <c r="B217" s="46"/>
      <c r="C217" s="270" t="s">
        <v>485</v>
      </c>
      <c r="D217" s="270" t="s">
        <v>291</v>
      </c>
      <c r="E217" s="271" t="s">
        <v>486</v>
      </c>
      <c r="F217" s="272" t="s">
        <v>487</v>
      </c>
      <c r="G217" s="273" t="s">
        <v>333</v>
      </c>
      <c r="H217" s="274">
        <v>21.715</v>
      </c>
      <c r="I217" s="275"/>
      <c r="J217" s="276">
        <f>ROUND(I217*H217,2)</f>
        <v>0</v>
      </c>
      <c r="K217" s="272" t="s">
        <v>125</v>
      </c>
      <c r="L217" s="277"/>
      <c r="M217" s="278" t="s">
        <v>21</v>
      </c>
      <c r="N217" s="279" t="s">
        <v>41</v>
      </c>
      <c r="O217" s="47"/>
      <c r="P217" s="230">
        <f>O217*H217</f>
        <v>0</v>
      </c>
      <c r="Q217" s="230">
        <v>0.035999999999999997</v>
      </c>
      <c r="R217" s="230">
        <f>Q217*H217</f>
        <v>0.78173999999999999</v>
      </c>
      <c r="S217" s="230">
        <v>0</v>
      </c>
      <c r="T217" s="231">
        <f>S217*H217</f>
        <v>0</v>
      </c>
      <c r="AR217" s="24" t="s">
        <v>154</v>
      </c>
      <c r="AT217" s="24" t="s">
        <v>291</v>
      </c>
      <c r="AU217" s="24" t="s">
        <v>80</v>
      </c>
      <c r="AY217" s="24" t="s">
        <v>118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4" t="s">
        <v>78</v>
      </c>
      <c r="BK217" s="232">
        <f>ROUND(I217*H217,2)</f>
        <v>0</v>
      </c>
      <c r="BL217" s="24" t="s">
        <v>137</v>
      </c>
      <c r="BM217" s="24" t="s">
        <v>488</v>
      </c>
    </row>
    <row r="218" s="11" customFormat="1">
      <c r="B218" s="233"/>
      <c r="C218" s="234"/>
      <c r="D218" s="235" t="s">
        <v>152</v>
      </c>
      <c r="E218" s="236" t="s">
        <v>21</v>
      </c>
      <c r="F218" s="237" t="s">
        <v>489</v>
      </c>
      <c r="G218" s="234"/>
      <c r="H218" s="238">
        <v>21.715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AT218" s="244" t="s">
        <v>152</v>
      </c>
      <c r="AU218" s="244" t="s">
        <v>80</v>
      </c>
      <c r="AV218" s="11" t="s">
        <v>80</v>
      </c>
      <c r="AW218" s="11" t="s">
        <v>34</v>
      </c>
      <c r="AX218" s="11" t="s">
        <v>78</v>
      </c>
      <c r="AY218" s="244" t="s">
        <v>118</v>
      </c>
    </row>
    <row r="219" s="1" customFormat="1" ht="25.5" customHeight="1">
      <c r="B219" s="46"/>
      <c r="C219" s="221" t="s">
        <v>490</v>
      </c>
      <c r="D219" s="221" t="s">
        <v>121</v>
      </c>
      <c r="E219" s="222" t="s">
        <v>491</v>
      </c>
      <c r="F219" s="223" t="s">
        <v>492</v>
      </c>
      <c r="G219" s="224" t="s">
        <v>216</v>
      </c>
      <c r="H219" s="225">
        <v>2.5979999999999999</v>
      </c>
      <c r="I219" s="226"/>
      <c r="J219" s="227">
        <f>ROUND(I219*H219,2)</f>
        <v>0</v>
      </c>
      <c r="K219" s="223" t="s">
        <v>125</v>
      </c>
      <c r="L219" s="72"/>
      <c r="M219" s="228" t="s">
        <v>21</v>
      </c>
      <c r="N219" s="229" t="s">
        <v>41</v>
      </c>
      <c r="O219" s="47"/>
      <c r="P219" s="230">
        <f>O219*H219</f>
        <v>0</v>
      </c>
      <c r="Q219" s="230">
        <v>2.2563399999999998</v>
      </c>
      <c r="R219" s="230">
        <f>Q219*H219</f>
        <v>5.8619713199999994</v>
      </c>
      <c r="S219" s="230">
        <v>0</v>
      </c>
      <c r="T219" s="231">
        <f>S219*H219</f>
        <v>0</v>
      </c>
      <c r="AR219" s="24" t="s">
        <v>137</v>
      </c>
      <c r="AT219" s="24" t="s">
        <v>121</v>
      </c>
      <c r="AU219" s="24" t="s">
        <v>80</v>
      </c>
      <c r="AY219" s="24" t="s">
        <v>118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24" t="s">
        <v>78</v>
      </c>
      <c r="BK219" s="232">
        <f>ROUND(I219*H219,2)</f>
        <v>0</v>
      </c>
      <c r="BL219" s="24" t="s">
        <v>137</v>
      </c>
      <c r="BM219" s="24" t="s">
        <v>493</v>
      </c>
    </row>
    <row r="220" s="11" customFormat="1">
      <c r="B220" s="233"/>
      <c r="C220" s="234"/>
      <c r="D220" s="235" t="s">
        <v>152</v>
      </c>
      <c r="E220" s="236" t="s">
        <v>21</v>
      </c>
      <c r="F220" s="237" t="s">
        <v>494</v>
      </c>
      <c r="G220" s="234"/>
      <c r="H220" s="238">
        <v>2.2749999999999999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152</v>
      </c>
      <c r="AU220" s="244" t="s">
        <v>80</v>
      </c>
      <c r="AV220" s="11" t="s">
        <v>80</v>
      </c>
      <c r="AW220" s="11" t="s">
        <v>34</v>
      </c>
      <c r="AX220" s="11" t="s">
        <v>70</v>
      </c>
      <c r="AY220" s="244" t="s">
        <v>118</v>
      </c>
    </row>
    <row r="221" s="11" customFormat="1">
      <c r="B221" s="233"/>
      <c r="C221" s="234"/>
      <c r="D221" s="235" t="s">
        <v>152</v>
      </c>
      <c r="E221" s="236" t="s">
        <v>21</v>
      </c>
      <c r="F221" s="237" t="s">
        <v>495</v>
      </c>
      <c r="G221" s="234"/>
      <c r="H221" s="238">
        <v>0.32300000000000001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152</v>
      </c>
      <c r="AU221" s="244" t="s">
        <v>80</v>
      </c>
      <c r="AV221" s="11" t="s">
        <v>80</v>
      </c>
      <c r="AW221" s="11" t="s">
        <v>34</v>
      </c>
      <c r="AX221" s="11" t="s">
        <v>70</v>
      </c>
      <c r="AY221" s="244" t="s">
        <v>118</v>
      </c>
    </row>
    <row r="222" s="12" customFormat="1">
      <c r="B222" s="249"/>
      <c r="C222" s="250"/>
      <c r="D222" s="235" t="s">
        <v>152</v>
      </c>
      <c r="E222" s="251" t="s">
        <v>21</v>
      </c>
      <c r="F222" s="252" t="s">
        <v>224</v>
      </c>
      <c r="G222" s="250"/>
      <c r="H222" s="253">
        <v>2.5979999999999999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AT222" s="259" t="s">
        <v>152</v>
      </c>
      <c r="AU222" s="259" t="s">
        <v>80</v>
      </c>
      <c r="AV222" s="12" t="s">
        <v>137</v>
      </c>
      <c r="AW222" s="12" t="s">
        <v>34</v>
      </c>
      <c r="AX222" s="12" t="s">
        <v>78</v>
      </c>
      <c r="AY222" s="259" t="s">
        <v>118</v>
      </c>
    </row>
    <row r="223" s="1" customFormat="1" ht="25.5" customHeight="1">
      <c r="B223" s="46"/>
      <c r="C223" s="221" t="s">
        <v>496</v>
      </c>
      <c r="D223" s="221" t="s">
        <v>121</v>
      </c>
      <c r="E223" s="222" t="s">
        <v>497</v>
      </c>
      <c r="F223" s="223" t="s">
        <v>498</v>
      </c>
      <c r="G223" s="224" t="s">
        <v>207</v>
      </c>
      <c r="H223" s="225">
        <v>12</v>
      </c>
      <c r="I223" s="226"/>
      <c r="J223" s="227">
        <f>ROUND(I223*H223,2)</f>
        <v>0</v>
      </c>
      <c r="K223" s="223" t="s">
        <v>125</v>
      </c>
      <c r="L223" s="72"/>
      <c r="M223" s="228" t="s">
        <v>21</v>
      </c>
      <c r="N223" s="229" t="s">
        <v>41</v>
      </c>
      <c r="O223" s="47"/>
      <c r="P223" s="230">
        <f>O223*H223</f>
        <v>0</v>
      </c>
      <c r="Q223" s="230">
        <v>1.0000000000000001E-05</v>
      </c>
      <c r="R223" s="230">
        <f>Q223*H223</f>
        <v>0.00012000000000000002</v>
      </c>
      <c r="S223" s="230">
        <v>0</v>
      </c>
      <c r="T223" s="231">
        <f>S223*H223</f>
        <v>0</v>
      </c>
      <c r="AR223" s="24" t="s">
        <v>137</v>
      </c>
      <c r="AT223" s="24" t="s">
        <v>121</v>
      </c>
      <c r="AU223" s="24" t="s">
        <v>80</v>
      </c>
      <c r="AY223" s="24" t="s">
        <v>118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4" t="s">
        <v>78</v>
      </c>
      <c r="BK223" s="232">
        <f>ROUND(I223*H223,2)</f>
        <v>0</v>
      </c>
      <c r="BL223" s="24" t="s">
        <v>137</v>
      </c>
      <c r="BM223" s="24" t="s">
        <v>499</v>
      </c>
    </row>
    <row r="224" s="1" customFormat="1" ht="38.25" customHeight="1">
      <c r="B224" s="46"/>
      <c r="C224" s="221" t="s">
        <v>500</v>
      </c>
      <c r="D224" s="221" t="s">
        <v>121</v>
      </c>
      <c r="E224" s="222" t="s">
        <v>501</v>
      </c>
      <c r="F224" s="223" t="s">
        <v>502</v>
      </c>
      <c r="G224" s="224" t="s">
        <v>207</v>
      </c>
      <c r="H224" s="225">
        <v>12</v>
      </c>
      <c r="I224" s="226"/>
      <c r="J224" s="227">
        <f>ROUND(I224*H224,2)</f>
        <v>0</v>
      </c>
      <c r="K224" s="223" t="s">
        <v>125</v>
      </c>
      <c r="L224" s="72"/>
      <c r="M224" s="228" t="s">
        <v>21</v>
      </c>
      <c r="N224" s="229" t="s">
        <v>41</v>
      </c>
      <c r="O224" s="47"/>
      <c r="P224" s="230">
        <f>O224*H224</f>
        <v>0</v>
      </c>
      <c r="Q224" s="230">
        <v>0.00034000000000000002</v>
      </c>
      <c r="R224" s="230">
        <f>Q224*H224</f>
        <v>0.0040800000000000003</v>
      </c>
      <c r="S224" s="230">
        <v>0</v>
      </c>
      <c r="T224" s="231">
        <f>S224*H224</f>
        <v>0</v>
      </c>
      <c r="AR224" s="24" t="s">
        <v>137</v>
      </c>
      <c r="AT224" s="24" t="s">
        <v>121</v>
      </c>
      <c r="AU224" s="24" t="s">
        <v>80</v>
      </c>
      <c r="AY224" s="24" t="s">
        <v>118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24" t="s">
        <v>78</v>
      </c>
      <c r="BK224" s="232">
        <f>ROUND(I224*H224,2)</f>
        <v>0</v>
      </c>
      <c r="BL224" s="24" t="s">
        <v>137</v>
      </c>
      <c r="BM224" s="24" t="s">
        <v>503</v>
      </c>
    </row>
    <row r="225" s="1" customFormat="1" ht="25.5" customHeight="1">
      <c r="B225" s="46"/>
      <c r="C225" s="221" t="s">
        <v>504</v>
      </c>
      <c r="D225" s="221" t="s">
        <v>121</v>
      </c>
      <c r="E225" s="222" t="s">
        <v>505</v>
      </c>
      <c r="F225" s="223" t="s">
        <v>506</v>
      </c>
      <c r="G225" s="224" t="s">
        <v>207</v>
      </c>
      <c r="H225" s="225">
        <v>12</v>
      </c>
      <c r="I225" s="226"/>
      <c r="J225" s="227">
        <f>ROUND(I225*H225,2)</f>
        <v>0</v>
      </c>
      <c r="K225" s="223" t="s">
        <v>125</v>
      </c>
      <c r="L225" s="72"/>
      <c r="M225" s="228" t="s">
        <v>21</v>
      </c>
      <c r="N225" s="229" t="s">
        <v>41</v>
      </c>
      <c r="O225" s="47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AR225" s="24" t="s">
        <v>137</v>
      </c>
      <c r="AT225" s="24" t="s">
        <v>121</v>
      </c>
      <c r="AU225" s="24" t="s">
        <v>80</v>
      </c>
      <c r="AY225" s="24" t="s">
        <v>118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24" t="s">
        <v>78</v>
      </c>
      <c r="BK225" s="232">
        <f>ROUND(I225*H225,2)</f>
        <v>0</v>
      </c>
      <c r="BL225" s="24" t="s">
        <v>137</v>
      </c>
      <c r="BM225" s="24" t="s">
        <v>507</v>
      </c>
    </row>
    <row r="226" s="1" customFormat="1" ht="25.5" customHeight="1">
      <c r="B226" s="46"/>
      <c r="C226" s="221" t="s">
        <v>508</v>
      </c>
      <c r="D226" s="221" t="s">
        <v>121</v>
      </c>
      <c r="E226" s="222" t="s">
        <v>509</v>
      </c>
      <c r="F226" s="223" t="s">
        <v>510</v>
      </c>
      <c r="G226" s="224" t="s">
        <v>207</v>
      </c>
      <c r="H226" s="225">
        <v>5</v>
      </c>
      <c r="I226" s="226"/>
      <c r="J226" s="227">
        <f>ROUND(I226*H226,2)</f>
        <v>0</v>
      </c>
      <c r="K226" s="223" t="s">
        <v>125</v>
      </c>
      <c r="L226" s="72"/>
      <c r="M226" s="228" t="s">
        <v>21</v>
      </c>
      <c r="N226" s="229" t="s">
        <v>41</v>
      </c>
      <c r="O226" s="47"/>
      <c r="P226" s="230">
        <f>O226*H226</f>
        <v>0</v>
      </c>
      <c r="Q226" s="230">
        <v>0.00011</v>
      </c>
      <c r="R226" s="230">
        <f>Q226*H226</f>
        <v>0.00055000000000000003</v>
      </c>
      <c r="S226" s="230">
        <v>0</v>
      </c>
      <c r="T226" s="231">
        <f>S226*H226</f>
        <v>0</v>
      </c>
      <c r="AR226" s="24" t="s">
        <v>137</v>
      </c>
      <c r="AT226" s="24" t="s">
        <v>121</v>
      </c>
      <c r="AU226" s="24" t="s">
        <v>80</v>
      </c>
      <c r="AY226" s="24" t="s">
        <v>118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4" t="s">
        <v>78</v>
      </c>
      <c r="BK226" s="232">
        <f>ROUND(I226*H226,2)</f>
        <v>0</v>
      </c>
      <c r="BL226" s="24" t="s">
        <v>137</v>
      </c>
      <c r="BM226" s="24" t="s">
        <v>511</v>
      </c>
    </row>
    <row r="227" s="11" customFormat="1">
      <c r="B227" s="233"/>
      <c r="C227" s="234"/>
      <c r="D227" s="235" t="s">
        <v>152</v>
      </c>
      <c r="E227" s="236" t="s">
        <v>21</v>
      </c>
      <c r="F227" s="237" t="s">
        <v>512</v>
      </c>
      <c r="G227" s="234"/>
      <c r="H227" s="238">
        <v>5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AT227" s="244" t="s">
        <v>152</v>
      </c>
      <c r="AU227" s="244" t="s">
        <v>80</v>
      </c>
      <c r="AV227" s="11" t="s">
        <v>80</v>
      </c>
      <c r="AW227" s="11" t="s">
        <v>34</v>
      </c>
      <c r="AX227" s="11" t="s">
        <v>78</v>
      </c>
      <c r="AY227" s="244" t="s">
        <v>118</v>
      </c>
    </row>
    <row r="228" s="10" customFormat="1" ht="29.88" customHeight="1">
      <c r="B228" s="205"/>
      <c r="C228" s="206"/>
      <c r="D228" s="207" t="s">
        <v>69</v>
      </c>
      <c r="E228" s="219" t="s">
        <v>513</v>
      </c>
      <c r="F228" s="219" t="s">
        <v>514</v>
      </c>
      <c r="G228" s="206"/>
      <c r="H228" s="206"/>
      <c r="I228" s="209"/>
      <c r="J228" s="220">
        <f>BK228</f>
        <v>0</v>
      </c>
      <c r="K228" s="206"/>
      <c r="L228" s="211"/>
      <c r="M228" s="212"/>
      <c r="N228" s="213"/>
      <c r="O228" s="213"/>
      <c r="P228" s="214">
        <f>SUM(P229:P250)</f>
        <v>0</v>
      </c>
      <c r="Q228" s="213"/>
      <c r="R228" s="214">
        <f>SUM(R229:R250)</f>
        <v>0</v>
      </c>
      <c r="S228" s="213"/>
      <c r="T228" s="215">
        <f>SUM(T229:T250)</f>
        <v>0</v>
      </c>
      <c r="AR228" s="216" t="s">
        <v>78</v>
      </c>
      <c r="AT228" s="217" t="s">
        <v>69</v>
      </c>
      <c r="AU228" s="217" t="s">
        <v>78</v>
      </c>
      <c r="AY228" s="216" t="s">
        <v>118</v>
      </c>
      <c r="BK228" s="218">
        <f>SUM(BK229:BK250)</f>
        <v>0</v>
      </c>
    </row>
    <row r="229" s="1" customFormat="1" ht="25.5" customHeight="1">
      <c r="B229" s="46"/>
      <c r="C229" s="221" t="s">
        <v>515</v>
      </c>
      <c r="D229" s="221" t="s">
        <v>121</v>
      </c>
      <c r="E229" s="222" t="s">
        <v>516</v>
      </c>
      <c r="F229" s="223" t="s">
        <v>517</v>
      </c>
      <c r="G229" s="224" t="s">
        <v>282</v>
      </c>
      <c r="H229" s="225">
        <v>101.74</v>
      </c>
      <c r="I229" s="226"/>
      <c r="J229" s="227">
        <f>ROUND(I229*H229,2)</f>
        <v>0</v>
      </c>
      <c r="K229" s="223" t="s">
        <v>125</v>
      </c>
      <c r="L229" s="72"/>
      <c r="M229" s="228" t="s">
        <v>21</v>
      </c>
      <c r="N229" s="229" t="s">
        <v>41</v>
      </c>
      <c r="O229" s="47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AR229" s="24" t="s">
        <v>137</v>
      </c>
      <c r="AT229" s="24" t="s">
        <v>121</v>
      </c>
      <c r="AU229" s="24" t="s">
        <v>80</v>
      </c>
      <c r="AY229" s="24" t="s">
        <v>118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24" t="s">
        <v>78</v>
      </c>
      <c r="BK229" s="232">
        <f>ROUND(I229*H229,2)</f>
        <v>0</v>
      </c>
      <c r="BL229" s="24" t="s">
        <v>137</v>
      </c>
      <c r="BM229" s="24" t="s">
        <v>518</v>
      </c>
    </row>
    <row r="230" s="11" customFormat="1">
      <c r="B230" s="233"/>
      <c r="C230" s="234"/>
      <c r="D230" s="235" t="s">
        <v>152</v>
      </c>
      <c r="E230" s="236" t="s">
        <v>21</v>
      </c>
      <c r="F230" s="237" t="s">
        <v>519</v>
      </c>
      <c r="G230" s="234"/>
      <c r="H230" s="238">
        <v>100.97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152</v>
      </c>
      <c r="AU230" s="244" t="s">
        <v>80</v>
      </c>
      <c r="AV230" s="11" t="s">
        <v>80</v>
      </c>
      <c r="AW230" s="11" t="s">
        <v>34</v>
      </c>
      <c r="AX230" s="11" t="s">
        <v>70</v>
      </c>
      <c r="AY230" s="244" t="s">
        <v>118</v>
      </c>
    </row>
    <row r="231" s="11" customFormat="1">
      <c r="B231" s="233"/>
      <c r="C231" s="234"/>
      <c r="D231" s="235" t="s">
        <v>152</v>
      </c>
      <c r="E231" s="236" t="s">
        <v>21</v>
      </c>
      <c r="F231" s="237" t="s">
        <v>520</v>
      </c>
      <c r="G231" s="234"/>
      <c r="H231" s="238">
        <v>0.77000000000000002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AT231" s="244" t="s">
        <v>152</v>
      </c>
      <c r="AU231" s="244" t="s">
        <v>80</v>
      </c>
      <c r="AV231" s="11" t="s">
        <v>80</v>
      </c>
      <c r="AW231" s="11" t="s">
        <v>34</v>
      </c>
      <c r="AX231" s="11" t="s">
        <v>70</v>
      </c>
      <c r="AY231" s="244" t="s">
        <v>118</v>
      </c>
    </row>
    <row r="232" s="12" customFormat="1">
      <c r="B232" s="249"/>
      <c r="C232" s="250"/>
      <c r="D232" s="235" t="s">
        <v>152</v>
      </c>
      <c r="E232" s="251" t="s">
        <v>21</v>
      </c>
      <c r="F232" s="252" t="s">
        <v>224</v>
      </c>
      <c r="G232" s="250"/>
      <c r="H232" s="253">
        <v>101.74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AT232" s="259" t="s">
        <v>152</v>
      </c>
      <c r="AU232" s="259" t="s">
        <v>80</v>
      </c>
      <c r="AV232" s="12" t="s">
        <v>137</v>
      </c>
      <c r="AW232" s="12" t="s">
        <v>34</v>
      </c>
      <c r="AX232" s="12" t="s">
        <v>78</v>
      </c>
      <c r="AY232" s="259" t="s">
        <v>118</v>
      </c>
    </row>
    <row r="233" s="1" customFormat="1" ht="38.25" customHeight="1">
      <c r="B233" s="46"/>
      <c r="C233" s="221" t="s">
        <v>521</v>
      </c>
      <c r="D233" s="221" t="s">
        <v>121</v>
      </c>
      <c r="E233" s="222" t="s">
        <v>522</v>
      </c>
      <c r="F233" s="223" t="s">
        <v>523</v>
      </c>
      <c r="G233" s="224" t="s">
        <v>282</v>
      </c>
      <c r="H233" s="225">
        <v>1322.6199999999999</v>
      </c>
      <c r="I233" s="226"/>
      <c r="J233" s="227">
        <f>ROUND(I233*H233,2)</f>
        <v>0</v>
      </c>
      <c r="K233" s="223" t="s">
        <v>125</v>
      </c>
      <c r="L233" s="72"/>
      <c r="M233" s="228" t="s">
        <v>21</v>
      </c>
      <c r="N233" s="229" t="s">
        <v>41</v>
      </c>
      <c r="O233" s="47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AR233" s="24" t="s">
        <v>137</v>
      </c>
      <c r="AT233" s="24" t="s">
        <v>121</v>
      </c>
      <c r="AU233" s="24" t="s">
        <v>80</v>
      </c>
      <c r="AY233" s="24" t="s">
        <v>118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24" t="s">
        <v>78</v>
      </c>
      <c r="BK233" s="232">
        <f>ROUND(I233*H233,2)</f>
        <v>0</v>
      </c>
      <c r="BL233" s="24" t="s">
        <v>137</v>
      </c>
      <c r="BM233" s="24" t="s">
        <v>524</v>
      </c>
    </row>
    <row r="234" s="11" customFormat="1">
      <c r="B234" s="233"/>
      <c r="C234" s="234"/>
      <c r="D234" s="235" t="s">
        <v>152</v>
      </c>
      <c r="E234" s="236" t="s">
        <v>21</v>
      </c>
      <c r="F234" s="237" t="s">
        <v>525</v>
      </c>
      <c r="G234" s="234"/>
      <c r="H234" s="238">
        <v>1322.6199999999999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152</v>
      </c>
      <c r="AU234" s="244" t="s">
        <v>80</v>
      </c>
      <c r="AV234" s="11" t="s">
        <v>80</v>
      </c>
      <c r="AW234" s="11" t="s">
        <v>34</v>
      </c>
      <c r="AX234" s="11" t="s">
        <v>78</v>
      </c>
      <c r="AY234" s="244" t="s">
        <v>118</v>
      </c>
    </row>
    <row r="235" s="1" customFormat="1" ht="38.25" customHeight="1">
      <c r="B235" s="46"/>
      <c r="C235" s="221" t="s">
        <v>526</v>
      </c>
      <c r="D235" s="221" t="s">
        <v>121</v>
      </c>
      <c r="E235" s="222" t="s">
        <v>527</v>
      </c>
      <c r="F235" s="223" t="s">
        <v>528</v>
      </c>
      <c r="G235" s="224" t="s">
        <v>282</v>
      </c>
      <c r="H235" s="225">
        <v>2.6899999999999999</v>
      </c>
      <c r="I235" s="226"/>
      <c r="J235" s="227">
        <f>ROUND(I235*H235,2)</f>
        <v>0</v>
      </c>
      <c r="K235" s="223" t="s">
        <v>125</v>
      </c>
      <c r="L235" s="72"/>
      <c r="M235" s="228" t="s">
        <v>21</v>
      </c>
      <c r="N235" s="229" t="s">
        <v>41</v>
      </c>
      <c r="O235" s="47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AR235" s="24" t="s">
        <v>137</v>
      </c>
      <c r="AT235" s="24" t="s">
        <v>121</v>
      </c>
      <c r="AU235" s="24" t="s">
        <v>80</v>
      </c>
      <c r="AY235" s="24" t="s">
        <v>118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78</v>
      </c>
      <c r="BK235" s="232">
        <f>ROUND(I235*H235,2)</f>
        <v>0</v>
      </c>
      <c r="BL235" s="24" t="s">
        <v>137</v>
      </c>
      <c r="BM235" s="24" t="s">
        <v>529</v>
      </c>
    </row>
    <row r="236" s="11" customFormat="1">
      <c r="B236" s="233"/>
      <c r="C236" s="234"/>
      <c r="D236" s="235" t="s">
        <v>152</v>
      </c>
      <c r="E236" s="236" t="s">
        <v>21</v>
      </c>
      <c r="F236" s="237" t="s">
        <v>530</v>
      </c>
      <c r="G236" s="234"/>
      <c r="H236" s="238">
        <v>1.1499999999999999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AT236" s="244" t="s">
        <v>152</v>
      </c>
      <c r="AU236" s="244" t="s">
        <v>80</v>
      </c>
      <c r="AV236" s="11" t="s">
        <v>80</v>
      </c>
      <c r="AW236" s="11" t="s">
        <v>34</v>
      </c>
      <c r="AX236" s="11" t="s">
        <v>70</v>
      </c>
      <c r="AY236" s="244" t="s">
        <v>118</v>
      </c>
    </row>
    <row r="237" s="11" customFormat="1">
      <c r="B237" s="233"/>
      <c r="C237" s="234"/>
      <c r="D237" s="235" t="s">
        <v>152</v>
      </c>
      <c r="E237" s="236" t="s">
        <v>21</v>
      </c>
      <c r="F237" s="237" t="s">
        <v>531</v>
      </c>
      <c r="G237" s="234"/>
      <c r="H237" s="238">
        <v>1.54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AT237" s="244" t="s">
        <v>152</v>
      </c>
      <c r="AU237" s="244" t="s">
        <v>80</v>
      </c>
      <c r="AV237" s="11" t="s">
        <v>80</v>
      </c>
      <c r="AW237" s="11" t="s">
        <v>34</v>
      </c>
      <c r="AX237" s="11" t="s">
        <v>70</v>
      </c>
      <c r="AY237" s="244" t="s">
        <v>118</v>
      </c>
    </row>
    <row r="238" s="12" customFormat="1">
      <c r="B238" s="249"/>
      <c r="C238" s="250"/>
      <c r="D238" s="235" t="s">
        <v>152</v>
      </c>
      <c r="E238" s="251" t="s">
        <v>21</v>
      </c>
      <c r="F238" s="252" t="s">
        <v>224</v>
      </c>
      <c r="G238" s="250"/>
      <c r="H238" s="253">
        <v>2.6899999999999999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AT238" s="259" t="s">
        <v>152</v>
      </c>
      <c r="AU238" s="259" t="s">
        <v>80</v>
      </c>
      <c r="AV238" s="12" t="s">
        <v>137</v>
      </c>
      <c r="AW238" s="12" t="s">
        <v>34</v>
      </c>
      <c r="AX238" s="12" t="s">
        <v>78</v>
      </c>
      <c r="AY238" s="259" t="s">
        <v>118</v>
      </c>
    </row>
    <row r="239" s="1" customFormat="1" ht="51" customHeight="1">
      <c r="B239" s="46"/>
      <c r="C239" s="221" t="s">
        <v>532</v>
      </c>
      <c r="D239" s="221" t="s">
        <v>121</v>
      </c>
      <c r="E239" s="222" t="s">
        <v>533</v>
      </c>
      <c r="F239" s="223" t="s">
        <v>534</v>
      </c>
      <c r="G239" s="224" t="s">
        <v>282</v>
      </c>
      <c r="H239" s="225">
        <v>34.969999999999999</v>
      </c>
      <c r="I239" s="226"/>
      <c r="J239" s="227">
        <f>ROUND(I239*H239,2)</f>
        <v>0</v>
      </c>
      <c r="K239" s="223" t="s">
        <v>125</v>
      </c>
      <c r="L239" s="72"/>
      <c r="M239" s="228" t="s">
        <v>21</v>
      </c>
      <c r="N239" s="229" t="s">
        <v>41</v>
      </c>
      <c r="O239" s="47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AR239" s="24" t="s">
        <v>137</v>
      </c>
      <c r="AT239" s="24" t="s">
        <v>121</v>
      </c>
      <c r="AU239" s="24" t="s">
        <v>80</v>
      </c>
      <c r="AY239" s="24" t="s">
        <v>118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4" t="s">
        <v>78</v>
      </c>
      <c r="BK239" s="232">
        <f>ROUND(I239*H239,2)</f>
        <v>0</v>
      </c>
      <c r="BL239" s="24" t="s">
        <v>137</v>
      </c>
      <c r="BM239" s="24" t="s">
        <v>535</v>
      </c>
    </row>
    <row r="240" s="11" customFormat="1">
      <c r="B240" s="233"/>
      <c r="C240" s="234"/>
      <c r="D240" s="235" t="s">
        <v>152</v>
      </c>
      <c r="E240" s="236" t="s">
        <v>21</v>
      </c>
      <c r="F240" s="237" t="s">
        <v>536</v>
      </c>
      <c r="G240" s="234"/>
      <c r="H240" s="238">
        <v>34.969999999999999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152</v>
      </c>
      <c r="AU240" s="244" t="s">
        <v>80</v>
      </c>
      <c r="AV240" s="11" t="s">
        <v>80</v>
      </c>
      <c r="AW240" s="11" t="s">
        <v>34</v>
      </c>
      <c r="AX240" s="11" t="s">
        <v>78</v>
      </c>
      <c r="AY240" s="244" t="s">
        <v>118</v>
      </c>
    </row>
    <row r="241" s="1" customFormat="1" ht="25.5" customHeight="1">
      <c r="B241" s="46"/>
      <c r="C241" s="221" t="s">
        <v>537</v>
      </c>
      <c r="D241" s="221" t="s">
        <v>121</v>
      </c>
      <c r="E241" s="222" t="s">
        <v>538</v>
      </c>
      <c r="F241" s="223" t="s">
        <v>539</v>
      </c>
      <c r="G241" s="224" t="s">
        <v>282</v>
      </c>
      <c r="H241" s="225">
        <v>101.74</v>
      </c>
      <c r="I241" s="226"/>
      <c r="J241" s="227">
        <f>ROUND(I241*H241,2)</f>
        <v>0</v>
      </c>
      <c r="K241" s="223" t="s">
        <v>125</v>
      </c>
      <c r="L241" s="72"/>
      <c r="M241" s="228" t="s">
        <v>21</v>
      </c>
      <c r="N241" s="229" t="s">
        <v>41</v>
      </c>
      <c r="O241" s="47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AR241" s="24" t="s">
        <v>137</v>
      </c>
      <c r="AT241" s="24" t="s">
        <v>121</v>
      </c>
      <c r="AU241" s="24" t="s">
        <v>80</v>
      </c>
      <c r="AY241" s="24" t="s">
        <v>118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4" t="s">
        <v>78</v>
      </c>
      <c r="BK241" s="232">
        <f>ROUND(I241*H241,2)</f>
        <v>0</v>
      </c>
      <c r="BL241" s="24" t="s">
        <v>137</v>
      </c>
      <c r="BM241" s="24" t="s">
        <v>540</v>
      </c>
    </row>
    <row r="242" s="1" customFormat="1" ht="25.5" customHeight="1">
      <c r="B242" s="46"/>
      <c r="C242" s="221" t="s">
        <v>541</v>
      </c>
      <c r="D242" s="221" t="s">
        <v>121</v>
      </c>
      <c r="E242" s="222" t="s">
        <v>542</v>
      </c>
      <c r="F242" s="223" t="s">
        <v>543</v>
      </c>
      <c r="G242" s="224" t="s">
        <v>282</v>
      </c>
      <c r="H242" s="225">
        <v>2.6899999999999999</v>
      </c>
      <c r="I242" s="226"/>
      <c r="J242" s="227">
        <f>ROUND(I242*H242,2)</f>
        <v>0</v>
      </c>
      <c r="K242" s="223" t="s">
        <v>125</v>
      </c>
      <c r="L242" s="72"/>
      <c r="M242" s="228" t="s">
        <v>21</v>
      </c>
      <c r="N242" s="229" t="s">
        <v>41</v>
      </c>
      <c r="O242" s="47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AR242" s="24" t="s">
        <v>137</v>
      </c>
      <c r="AT242" s="24" t="s">
        <v>121</v>
      </c>
      <c r="AU242" s="24" t="s">
        <v>80</v>
      </c>
      <c r="AY242" s="24" t="s">
        <v>118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4" t="s">
        <v>78</v>
      </c>
      <c r="BK242" s="232">
        <f>ROUND(I242*H242,2)</f>
        <v>0</v>
      </c>
      <c r="BL242" s="24" t="s">
        <v>137</v>
      </c>
      <c r="BM242" s="24" t="s">
        <v>544</v>
      </c>
    </row>
    <row r="243" s="1" customFormat="1" ht="16.5" customHeight="1">
      <c r="B243" s="46"/>
      <c r="C243" s="221" t="s">
        <v>545</v>
      </c>
      <c r="D243" s="221" t="s">
        <v>121</v>
      </c>
      <c r="E243" s="222" t="s">
        <v>546</v>
      </c>
      <c r="F243" s="223" t="s">
        <v>547</v>
      </c>
      <c r="G243" s="224" t="s">
        <v>282</v>
      </c>
      <c r="H243" s="225">
        <v>2.6899999999999999</v>
      </c>
      <c r="I243" s="226"/>
      <c r="J243" s="227">
        <f>ROUND(I243*H243,2)</f>
        <v>0</v>
      </c>
      <c r="K243" s="223" t="s">
        <v>125</v>
      </c>
      <c r="L243" s="72"/>
      <c r="M243" s="228" t="s">
        <v>21</v>
      </c>
      <c r="N243" s="229" t="s">
        <v>41</v>
      </c>
      <c r="O243" s="47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AR243" s="24" t="s">
        <v>137</v>
      </c>
      <c r="AT243" s="24" t="s">
        <v>121</v>
      </c>
      <c r="AU243" s="24" t="s">
        <v>80</v>
      </c>
      <c r="AY243" s="24" t="s">
        <v>118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4" t="s">
        <v>78</v>
      </c>
      <c r="BK243" s="232">
        <f>ROUND(I243*H243,2)</f>
        <v>0</v>
      </c>
      <c r="BL243" s="24" t="s">
        <v>137</v>
      </c>
      <c r="BM243" s="24" t="s">
        <v>548</v>
      </c>
    </row>
    <row r="244" s="11" customFormat="1">
      <c r="B244" s="233"/>
      <c r="C244" s="234"/>
      <c r="D244" s="235" t="s">
        <v>152</v>
      </c>
      <c r="E244" s="236" t="s">
        <v>21</v>
      </c>
      <c r="F244" s="237" t="s">
        <v>549</v>
      </c>
      <c r="G244" s="234"/>
      <c r="H244" s="238">
        <v>1.1499999999999999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AT244" s="244" t="s">
        <v>152</v>
      </c>
      <c r="AU244" s="244" t="s">
        <v>80</v>
      </c>
      <c r="AV244" s="11" t="s">
        <v>80</v>
      </c>
      <c r="AW244" s="11" t="s">
        <v>34</v>
      </c>
      <c r="AX244" s="11" t="s">
        <v>70</v>
      </c>
      <c r="AY244" s="244" t="s">
        <v>118</v>
      </c>
    </row>
    <row r="245" s="11" customFormat="1">
      <c r="B245" s="233"/>
      <c r="C245" s="234"/>
      <c r="D245" s="235" t="s">
        <v>152</v>
      </c>
      <c r="E245" s="236" t="s">
        <v>21</v>
      </c>
      <c r="F245" s="237" t="s">
        <v>531</v>
      </c>
      <c r="G245" s="234"/>
      <c r="H245" s="238">
        <v>1.54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152</v>
      </c>
      <c r="AU245" s="244" t="s">
        <v>80</v>
      </c>
      <c r="AV245" s="11" t="s">
        <v>80</v>
      </c>
      <c r="AW245" s="11" t="s">
        <v>34</v>
      </c>
      <c r="AX245" s="11" t="s">
        <v>70</v>
      </c>
      <c r="AY245" s="244" t="s">
        <v>118</v>
      </c>
    </row>
    <row r="246" s="12" customFormat="1">
      <c r="B246" s="249"/>
      <c r="C246" s="250"/>
      <c r="D246" s="235" t="s">
        <v>152</v>
      </c>
      <c r="E246" s="251" t="s">
        <v>21</v>
      </c>
      <c r="F246" s="252" t="s">
        <v>224</v>
      </c>
      <c r="G246" s="250"/>
      <c r="H246" s="253">
        <v>2.6899999999999999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AT246" s="259" t="s">
        <v>152</v>
      </c>
      <c r="AU246" s="259" t="s">
        <v>80</v>
      </c>
      <c r="AV246" s="12" t="s">
        <v>137</v>
      </c>
      <c r="AW246" s="12" t="s">
        <v>34</v>
      </c>
      <c r="AX246" s="12" t="s">
        <v>78</v>
      </c>
      <c r="AY246" s="259" t="s">
        <v>118</v>
      </c>
    </row>
    <row r="247" s="1" customFormat="1" ht="25.5" customHeight="1">
      <c r="B247" s="46"/>
      <c r="C247" s="221" t="s">
        <v>550</v>
      </c>
      <c r="D247" s="221" t="s">
        <v>121</v>
      </c>
      <c r="E247" s="222" t="s">
        <v>551</v>
      </c>
      <c r="F247" s="223" t="s">
        <v>552</v>
      </c>
      <c r="G247" s="224" t="s">
        <v>282</v>
      </c>
      <c r="H247" s="225">
        <v>0.77000000000000002</v>
      </c>
      <c r="I247" s="226"/>
      <c r="J247" s="227">
        <f>ROUND(I247*H247,2)</f>
        <v>0</v>
      </c>
      <c r="K247" s="223" t="s">
        <v>125</v>
      </c>
      <c r="L247" s="72"/>
      <c r="M247" s="228" t="s">
        <v>21</v>
      </c>
      <c r="N247" s="229" t="s">
        <v>41</v>
      </c>
      <c r="O247" s="47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AR247" s="24" t="s">
        <v>137</v>
      </c>
      <c r="AT247" s="24" t="s">
        <v>121</v>
      </c>
      <c r="AU247" s="24" t="s">
        <v>80</v>
      </c>
      <c r="AY247" s="24" t="s">
        <v>118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24" t="s">
        <v>78</v>
      </c>
      <c r="BK247" s="232">
        <f>ROUND(I247*H247,2)</f>
        <v>0</v>
      </c>
      <c r="BL247" s="24" t="s">
        <v>137</v>
      </c>
      <c r="BM247" s="24" t="s">
        <v>553</v>
      </c>
    </row>
    <row r="248" s="11" customFormat="1">
      <c r="B248" s="233"/>
      <c r="C248" s="234"/>
      <c r="D248" s="235" t="s">
        <v>152</v>
      </c>
      <c r="E248" s="236" t="s">
        <v>21</v>
      </c>
      <c r="F248" s="237" t="s">
        <v>520</v>
      </c>
      <c r="G248" s="234"/>
      <c r="H248" s="238">
        <v>0.77000000000000002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AT248" s="244" t="s">
        <v>152</v>
      </c>
      <c r="AU248" s="244" t="s">
        <v>80</v>
      </c>
      <c r="AV248" s="11" t="s">
        <v>80</v>
      </c>
      <c r="AW248" s="11" t="s">
        <v>34</v>
      </c>
      <c r="AX248" s="11" t="s">
        <v>78</v>
      </c>
      <c r="AY248" s="244" t="s">
        <v>118</v>
      </c>
    </row>
    <row r="249" s="1" customFormat="1" ht="16.5" customHeight="1">
      <c r="B249" s="46"/>
      <c r="C249" s="221" t="s">
        <v>554</v>
      </c>
      <c r="D249" s="221" t="s">
        <v>121</v>
      </c>
      <c r="E249" s="222" t="s">
        <v>555</v>
      </c>
      <c r="F249" s="223" t="s">
        <v>556</v>
      </c>
      <c r="G249" s="224" t="s">
        <v>282</v>
      </c>
      <c r="H249" s="225">
        <v>100.97</v>
      </c>
      <c r="I249" s="226"/>
      <c r="J249" s="227">
        <f>ROUND(I249*H249,2)</f>
        <v>0</v>
      </c>
      <c r="K249" s="223" t="s">
        <v>125</v>
      </c>
      <c r="L249" s="72"/>
      <c r="M249" s="228" t="s">
        <v>21</v>
      </c>
      <c r="N249" s="229" t="s">
        <v>41</v>
      </c>
      <c r="O249" s="47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AR249" s="24" t="s">
        <v>137</v>
      </c>
      <c r="AT249" s="24" t="s">
        <v>121</v>
      </c>
      <c r="AU249" s="24" t="s">
        <v>80</v>
      </c>
      <c r="AY249" s="24" t="s">
        <v>118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24" t="s">
        <v>78</v>
      </c>
      <c r="BK249" s="232">
        <f>ROUND(I249*H249,2)</f>
        <v>0</v>
      </c>
      <c r="BL249" s="24" t="s">
        <v>137</v>
      </c>
      <c r="BM249" s="24" t="s">
        <v>557</v>
      </c>
    </row>
    <row r="250" s="11" customFormat="1">
      <c r="B250" s="233"/>
      <c r="C250" s="234"/>
      <c r="D250" s="235" t="s">
        <v>152</v>
      </c>
      <c r="E250" s="236" t="s">
        <v>21</v>
      </c>
      <c r="F250" s="237" t="s">
        <v>558</v>
      </c>
      <c r="G250" s="234"/>
      <c r="H250" s="238">
        <v>100.97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152</v>
      </c>
      <c r="AU250" s="244" t="s">
        <v>80</v>
      </c>
      <c r="AV250" s="11" t="s">
        <v>80</v>
      </c>
      <c r="AW250" s="11" t="s">
        <v>34</v>
      </c>
      <c r="AX250" s="11" t="s">
        <v>78</v>
      </c>
      <c r="AY250" s="244" t="s">
        <v>118</v>
      </c>
    </row>
    <row r="251" s="10" customFormat="1" ht="29.88" customHeight="1">
      <c r="B251" s="205"/>
      <c r="C251" s="206"/>
      <c r="D251" s="207" t="s">
        <v>69</v>
      </c>
      <c r="E251" s="219" t="s">
        <v>559</v>
      </c>
      <c r="F251" s="219" t="s">
        <v>560</v>
      </c>
      <c r="G251" s="206"/>
      <c r="H251" s="206"/>
      <c r="I251" s="209"/>
      <c r="J251" s="220">
        <f>BK251</f>
        <v>0</v>
      </c>
      <c r="K251" s="206"/>
      <c r="L251" s="211"/>
      <c r="M251" s="212"/>
      <c r="N251" s="213"/>
      <c r="O251" s="213"/>
      <c r="P251" s="214">
        <f>P252</f>
        <v>0</v>
      </c>
      <c r="Q251" s="213"/>
      <c r="R251" s="214">
        <f>R252</f>
        <v>0</v>
      </c>
      <c r="S251" s="213"/>
      <c r="T251" s="215">
        <f>T252</f>
        <v>0</v>
      </c>
      <c r="AR251" s="216" t="s">
        <v>78</v>
      </c>
      <c r="AT251" s="217" t="s">
        <v>69</v>
      </c>
      <c r="AU251" s="217" t="s">
        <v>78</v>
      </c>
      <c r="AY251" s="216" t="s">
        <v>118</v>
      </c>
      <c r="BK251" s="218">
        <f>BK252</f>
        <v>0</v>
      </c>
    </row>
    <row r="252" s="1" customFormat="1" ht="25.5" customHeight="1">
      <c r="B252" s="46"/>
      <c r="C252" s="221" t="s">
        <v>561</v>
      </c>
      <c r="D252" s="221" t="s">
        <v>121</v>
      </c>
      <c r="E252" s="222" t="s">
        <v>562</v>
      </c>
      <c r="F252" s="223" t="s">
        <v>563</v>
      </c>
      <c r="G252" s="224" t="s">
        <v>282</v>
      </c>
      <c r="H252" s="225">
        <v>135.86699999999999</v>
      </c>
      <c r="I252" s="226"/>
      <c r="J252" s="227">
        <f>ROUND(I252*H252,2)</f>
        <v>0</v>
      </c>
      <c r="K252" s="223" t="s">
        <v>125</v>
      </c>
      <c r="L252" s="72"/>
      <c r="M252" s="228" t="s">
        <v>21</v>
      </c>
      <c r="N252" s="245" t="s">
        <v>41</v>
      </c>
      <c r="O252" s="246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AR252" s="24" t="s">
        <v>137</v>
      </c>
      <c r="AT252" s="24" t="s">
        <v>121</v>
      </c>
      <c r="AU252" s="24" t="s">
        <v>80</v>
      </c>
      <c r="AY252" s="24" t="s">
        <v>118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24" t="s">
        <v>78</v>
      </c>
      <c r="BK252" s="232">
        <f>ROUND(I252*H252,2)</f>
        <v>0</v>
      </c>
      <c r="BL252" s="24" t="s">
        <v>137</v>
      </c>
      <c r="BM252" s="24" t="s">
        <v>564</v>
      </c>
    </row>
    <row r="253" s="1" customFormat="1" ht="6.96" customHeight="1">
      <c r="B253" s="67"/>
      <c r="C253" s="68"/>
      <c r="D253" s="68"/>
      <c r="E253" s="68"/>
      <c r="F253" s="68"/>
      <c r="G253" s="68"/>
      <c r="H253" s="68"/>
      <c r="I253" s="166"/>
      <c r="J253" s="68"/>
      <c r="K253" s="68"/>
      <c r="L253" s="72"/>
    </row>
  </sheetData>
  <sheetProtection sheet="1" autoFilter="0" formatColumns="0" formatRows="0" objects="1" scenarios="1" spinCount="100000" saltValue="H//GnM3kqXzFQrVvn35nuRyPsJyTM24xjlxoEmUy8TFINkmh2rVth29T3QgCo2bXlcFDpzLRTsF5R4kpMw8gMQ==" hashValue="NB1z4LZoS/mVi2aO55bTlqEkx8HZ/kOPHD9Vl3JDPVesytHVdIeZ/tIQuVfQbDDKvyTwsvfmxX/gONE/SiP+oA==" algorithmName="SHA-512" password="CC35"/>
  <autoFilter ref="C82:K252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1" customWidth="1"/>
    <col min="2" max="2" width="1.664063" style="291" customWidth="1"/>
    <col min="3" max="4" width="5" style="291" customWidth="1"/>
    <col min="5" max="5" width="11.67" style="291" customWidth="1"/>
    <col min="6" max="6" width="9.17" style="291" customWidth="1"/>
    <col min="7" max="7" width="5" style="291" customWidth="1"/>
    <col min="8" max="8" width="77.83" style="291" customWidth="1"/>
    <col min="9" max="10" width="20" style="291" customWidth="1"/>
    <col min="11" max="11" width="1.664063" style="291" customWidth="1"/>
  </cols>
  <sheetData>
    <row r="1" ht="37.5" customHeight="1"/>
    <row r="2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5" customFormat="1" ht="45" customHeight="1">
      <c r="B3" s="295"/>
      <c r="C3" s="296" t="s">
        <v>565</v>
      </c>
      <c r="D3" s="296"/>
      <c r="E3" s="296"/>
      <c r="F3" s="296"/>
      <c r="G3" s="296"/>
      <c r="H3" s="296"/>
      <c r="I3" s="296"/>
      <c r="J3" s="296"/>
      <c r="K3" s="297"/>
    </row>
    <row r="4" ht="25.5" customHeight="1">
      <c r="B4" s="298"/>
      <c r="C4" s="299" t="s">
        <v>566</v>
      </c>
      <c r="D4" s="299"/>
      <c r="E4" s="299"/>
      <c r="F4" s="299"/>
      <c r="G4" s="299"/>
      <c r="H4" s="299"/>
      <c r="I4" s="299"/>
      <c r="J4" s="299"/>
      <c r="K4" s="300"/>
    </row>
    <row r="5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ht="15" customHeight="1">
      <c r="B6" s="298"/>
      <c r="C6" s="302" t="s">
        <v>567</v>
      </c>
      <c r="D6" s="302"/>
      <c r="E6" s="302"/>
      <c r="F6" s="302"/>
      <c r="G6" s="302"/>
      <c r="H6" s="302"/>
      <c r="I6" s="302"/>
      <c r="J6" s="302"/>
      <c r="K6" s="300"/>
    </row>
    <row r="7" ht="15" customHeight="1">
      <c r="B7" s="303"/>
      <c r="C7" s="302" t="s">
        <v>568</v>
      </c>
      <c r="D7" s="302"/>
      <c r="E7" s="302"/>
      <c r="F7" s="302"/>
      <c r="G7" s="302"/>
      <c r="H7" s="302"/>
      <c r="I7" s="302"/>
      <c r="J7" s="302"/>
      <c r="K7" s="300"/>
    </row>
    <row r="8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ht="15" customHeight="1">
      <c r="B9" s="303"/>
      <c r="C9" s="302" t="s">
        <v>569</v>
      </c>
      <c r="D9" s="302"/>
      <c r="E9" s="302"/>
      <c r="F9" s="302"/>
      <c r="G9" s="302"/>
      <c r="H9" s="302"/>
      <c r="I9" s="302"/>
      <c r="J9" s="302"/>
      <c r="K9" s="300"/>
    </row>
    <row r="10" ht="15" customHeight="1">
      <c r="B10" s="303"/>
      <c r="C10" s="302"/>
      <c r="D10" s="302" t="s">
        <v>570</v>
      </c>
      <c r="E10" s="302"/>
      <c r="F10" s="302"/>
      <c r="G10" s="302"/>
      <c r="H10" s="302"/>
      <c r="I10" s="302"/>
      <c r="J10" s="302"/>
      <c r="K10" s="300"/>
    </row>
    <row r="11" ht="15" customHeight="1">
      <c r="B11" s="303"/>
      <c r="C11" s="304"/>
      <c r="D11" s="302" t="s">
        <v>571</v>
      </c>
      <c r="E11" s="302"/>
      <c r="F11" s="302"/>
      <c r="G11" s="302"/>
      <c r="H11" s="302"/>
      <c r="I11" s="302"/>
      <c r="J11" s="302"/>
      <c r="K11" s="300"/>
    </row>
    <row r="12" ht="12.75" customHeight="1">
      <c r="B12" s="303"/>
      <c r="C12" s="304"/>
      <c r="D12" s="304"/>
      <c r="E12" s="304"/>
      <c r="F12" s="304"/>
      <c r="G12" s="304"/>
      <c r="H12" s="304"/>
      <c r="I12" s="304"/>
      <c r="J12" s="304"/>
      <c r="K12" s="300"/>
    </row>
    <row r="13" ht="15" customHeight="1">
      <c r="B13" s="303"/>
      <c r="C13" s="304"/>
      <c r="D13" s="302" t="s">
        <v>572</v>
      </c>
      <c r="E13" s="302"/>
      <c r="F13" s="302"/>
      <c r="G13" s="302"/>
      <c r="H13" s="302"/>
      <c r="I13" s="302"/>
      <c r="J13" s="302"/>
      <c r="K13" s="300"/>
    </row>
    <row r="14" ht="15" customHeight="1">
      <c r="B14" s="303"/>
      <c r="C14" s="304"/>
      <c r="D14" s="302" t="s">
        <v>573</v>
      </c>
      <c r="E14" s="302"/>
      <c r="F14" s="302"/>
      <c r="G14" s="302"/>
      <c r="H14" s="302"/>
      <c r="I14" s="302"/>
      <c r="J14" s="302"/>
      <c r="K14" s="300"/>
    </row>
    <row r="15" ht="15" customHeight="1">
      <c r="B15" s="303"/>
      <c r="C15" s="304"/>
      <c r="D15" s="302" t="s">
        <v>574</v>
      </c>
      <c r="E15" s="302"/>
      <c r="F15" s="302"/>
      <c r="G15" s="302"/>
      <c r="H15" s="302"/>
      <c r="I15" s="302"/>
      <c r="J15" s="302"/>
      <c r="K15" s="300"/>
    </row>
    <row r="16" ht="15" customHeight="1">
      <c r="B16" s="303"/>
      <c r="C16" s="304"/>
      <c r="D16" s="304"/>
      <c r="E16" s="305" t="s">
        <v>77</v>
      </c>
      <c r="F16" s="302" t="s">
        <v>575</v>
      </c>
      <c r="G16" s="302"/>
      <c r="H16" s="302"/>
      <c r="I16" s="302"/>
      <c r="J16" s="302"/>
      <c r="K16" s="300"/>
    </row>
    <row r="17" ht="15" customHeight="1">
      <c r="B17" s="303"/>
      <c r="C17" s="304"/>
      <c r="D17" s="304"/>
      <c r="E17" s="305" t="s">
        <v>576</v>
      </c>
      <c r="F17" s="302" t="s">
        <v>577</v>
      </c>
      <c r="G17" s="302"/>
      <c r="H17" s="302"/>
      <c r="I17" s="302"/>
      <c r="J17" s="302"/>
      <c r="K17" s="300"/>
    </row>
    <row r="18" ht="15" customHeight="1">
      <c r="B18" s="303"/>
      <c r="C18" s="304"/>
      <c r="D18" s="304"/>
      <c r="E18" s="305" t="s">
        <v>578</v>
      </c>
      <c r="F18" s="302" t="s">
        <v>579</v>
      </c>
      <c r="G18" s="302"/>
      <c r="H18" s="302"/>
      <c r="I18" s="302"/>
      <c r="J18" s="302"/>
      <c r="K18" s="300"/>
    </row>
    <row r="19" ht="15" customHeight="1">
      <c r="B19" s="303"/>
      <c r="C19" s="304"/>
      <c r="D19" s="304"/>
      <c r="E19" s="305" t="s">
        <v>580</v>
      </c>
      <c r="F19" s="302" t="s">
        <v>581</v>
      </c>
      <c r="G19" s="302"/>
      <c r="H19" s="302"/>
      <c r="I19" s="302"/>
      <c r="J19" s="302"/>
      <c r="K19" s="300"/>
    </row>
    <row r="20" ht="15" customHeight="1">
      <c r="B20" s="303"/>
      <c r="C20" s="304"/>
      <c r="D20" s="304"/>
      <c r="E20" s="305" t="s">
        <v>582</v>
      </c>
      <c r="F20" s="302" t="s">
        <v>583</v>
      </c>
      <c r="G20" s="302"/>
      <c r="H20" s="302"/>
      <c r="I20" s="302"/>
      <c r="J20" s="302"/>
      <c r="K20" s="300"/>
    </row>
    <row r="21" ht="15" customHeight="1">
      <c r="B21" s="303"/>
      <c r="C21" s="304"/>
      <c r="D21" s="304"/>
      <c r="E21" s="305" t="s">
        <v>584</v>
      </c>
      <c r="F21" s="302" t="s">
        <v>585</v>
      </c>
      <c r="G21" s="302"/>
      <c r="H21" s="302"/>
      <c r="I21" s="302"/>
      <c r="J21" s="302"/>
      <c r="K21" s="300"/>
    </row>
    <row r="22" ht="12.75" customHeight="1">
      <c r="B22" s="303"/>
      <c r="C22" s="304"/>
      <c r="D22" s="304"/>
      <c r="E22" s="304"/>
      <c r="F22" s="304"/>
      <c r="G22" s="304"/>
      <c r="H22" s="304"/>
      <c r="I22" s="304"/>
      <c r="J22" s="304"/>
      <c r="K22" s="300"/>
    </row>
    <row r="23" ht="15" customHeight="1">
      <c r="B23" s="303"/>
      <c r="C23" s="302" t="s">
        <v>586</v>
      </c>
      <c r="D23" s="302"/>
      <c r="E23" s="302"/>
      <c r="F23" s="302"/>
      <c r="G23" s="302"/>
      <c r="H23" s="302"/>
      <c r="I23" s="302"/>
      <c r="J23" s="302"/>
      <c r="K23" s="300"/>
    </row>
    <row r="24" ht="15" customHeight="1">
      <c r="B24" s="303"/>
      <c r="C24" s="302" t="s">
        <v>587</v>
      </c>
      <c r="D24" s="302"/>
      <c r="E24" s="302"/>
      <c r="F24" s="302"/>
      <c r="G24" s="302"/>
      <c r="H24" s="302"/>
      <c r="I24" s="302"/>
      <c r="J24" s="302"/>
      <c r="K24" s="300"/>
    </row>
    <row r="25" ht="15" customHeight="1">
      <c r="B25" s="303"/>
      <c r="C25" s="302"/>
      <c r="D25" s="302" t="s">
        <v>588</v>
      </c>
      <c r="E25" s="302"/>
      <c r="F25" s="302"/>
      <c r="G25" s="302"/>
      <c r="H25" s="302"/>
      <c r="I25" s="302"/>
      <c r="J25" s="302"/>
      <c r="K25" s="300"/>
    </row>
    <row r="26" ht="15" customHeight="1">
      <c r="B26" s="303"/>
      <c r="C26" s="304"/>
      <c r="D26" s="302" t="s">
        <v>589</v>
      </c>
      <c r="E26" s="302"/>
      <c r="F26" s="302"/>
      <c r="G26" s="302"/>
      <c r="H26" s="302"/>
      <c r="I26" s="302"/>
      <c r="J26" s="302"/>
      <c r="K26" s="300"/>
    </row>
    <row r="27" ht="12.75" customHeight="1">
      <c r="B27" s="303"/>
      <c r="C27" s="304"/>
      <c r="D27" s="304"/>
      <c r="E27" s="304"/>
      <c r="F27" s="304"/>
      <c r="G27" s="304"/>
      <c r="H27" s="304"/>
      <c r="I27" s="304"/>
      <c r="J27" s="304"/>
      <c r="K27" s="300"/>
    </row>
    <row r="28" ht="15" customHeight="1">
      <c r="B28" s="303"/>
      <c r="C28" s="304"/>
      <c r="D28" s="302" t="s">
        <v>590</v>
      </c>
      <c r="E28" s="302"/>
      <c r="F28" s="302"/>
      <c r="G28" s="302"/>
      <c r="H28" s="302"/>
      <c r="I28" s="302"/>
      <c r="J28" s="302"/>
      <c r="K28" s="300"/>
    </row>
    <row r="29" ht="15" customHeight="1">
      <c r="B29" s="303"/>
      <c r="C29" s="304"/>
      <c r="D29" s="302" t="s">
        <v>591</v>
      </c>
      <c r="E29" s="302"/>
      <c r="F29" s="302"/>
      <c r="G29" s="302"/>
      <c r="H29" s="302"/>
      <c r="I29" s="302"/>
      <c r="J29" s="302"/>
      <c r="K29" s="300"/>
    </row>
    <row r="30" ht="12.75" customHeight="1">
      <c r="B30" s="303"/>
      <c r="C30" s="304"/>
      <c r="D30" s="304"/>
      <c r="E30" s="304"/>
      <c r="F30" s="304"/>
      <c r="G30" s="304"/>
      <c r="H30" s="304"/>
      <c r="I30" s="304"/>
      <c r="J30" s="304"/>
      <c r="K30" s="300"/>
    </row>
    <row r="31" ht="15" customHeight="1">
      <c r="B31" s="303"/>
      <c r="C31" s="304"/>
      <c r="D31" s="302" t="s">
        <v>592</v>
      </c>
      <c r="E31" s="302"/>
      <c r="F31" s="302"/>
      <c r="G31" s="302"/>
      <c r="H31" s="302"/>
      <c r="I31" s="302"/>
      <c r="J31" s="302"/>
      <c r="K31" s="300"/>
    </row>
    <row r="32" ht="15" customHeight="1">
      <c r="B32" s="303"/>
      <c r="C32" s="304"/>
      <c r="D32" s="302" t="s">
        <v>593</v>
      </c>
      <c r="E32" s="302"/>
      <c r="F32" s="302"/>
      <c r="G32" s="302"/>
      <c r="H32" s="302"/>
      <c r="I32" s="302"/>
      <c r="J32" s="302"/>
      <c r="K32" s="300"/>
    </row>
    <row r="33" ht="15" customHeight="1">
      <c r="B33" s="303"/>
      <c r="C33" s="304"/>
      <c r="D33" s="302" t="s">
        <v>594</v>
      </c>
      <c r="E33" s="302"/>
      <c r="F33" s="302"/>
      <c r="G33" s="302"/>
      <c r="H33" s="302"/>
      <c r="I33" s="302"/>
      <c r="J33" s="302"/>
      <c r="K33" s="300"/>
    </row>
    <row r="34" ht="15" customHeight="1">
      <c r="B34" s="303"/>
      <c r="C34" s="304"/>
      <c r="D34" s="302"/>
      <c r="E34" s="306" t="s">
        <v>102</v>
      </c>
      <c r="F34" s="302"/>
      <c r="G34" s="302" t="s">
        <v>595</v>
      </c>
      <c r="H34" s="302"/>
      <c r="I34" s="302"/>
      <c r="J34" s="302"/>
      <c r="K34" s="300"/>
    </row>
    <row r="35" ht="30.75" customHeight="1">
      <c r="B35" s="303"/>
      <c r="C35" s="304"/>
      <c r="D35" s="302"/>
      <c r="E35" s="306" t="s">
        <v>596</v>
      </c>
      <c r="F35" s="302"/>
      <c r="G35" s="302" t="s">
        <v>597</v>
      </c>
      <c r="H35" s="302"/>
      <c r="I35" s="302"/>
      <c r="J35" s="302"/>
      <c r="K35" s="300"/>
    </row>
    <row r="36" ht="15" customHeight="1">
      <c r="B36" s="303"/>
      <c r="C36" s="304"/>
      <c r="D36" s="302"/>
      <c r="E36" s="306" t="s">
        <v>51</v>
      </c>
      <c r="F36" s="302"/>
      <c r="G36" s="302" t="s">
        <v>598</v>
      </c>
      <c r="H36" s="302"/>
      <c r="I36" s="302"/>
      <c r="J36" s="302"/>
      <c r="K36" s="300"/>
    </row>
    <row r="37" ht="15" customHeight="1">
      <c r="B37" s="303"/>
      <c r="C37" s="304"/>
      <c r="D37" s="302"/>
      <c r="E37" s="306" t="s">
        <v>103</v>
      </c>
      <c r="F37" s="302"/>
      <c r="G37" s="302" t="s">
        <v>599</v>
      </c>
      <c r="H37" s="302"/>
      <c r="I37" s="302"/>
      <c r="J37" s="302"/>
      <c r="K37" s="300"/>
    </row>
    <row r="38" ht="15" customHeight="1">
      <c r="B38" s="303"/>
      <c r="C38" s="304"/>
      <c r="D38" s="302"/>
      <c r="E38" s="306" t="s">
        <v>104</v>
      </c>
      <c r="F38" s="302"/>
      <c r="G38" s="302" t="s">
        <v>600</v>
      </c>
      <c r="H38" s="302"/>
      <c r="I38" s="302"/>
      <c r="J38" s="302"/>
      <c r="K38" s="300"/>
    </row>
    <row r="39" ht="15" customHeight="1">
      <c r="B39" s="303"/>
      <c r="C39" s="304"/>
      <c r="D39" s="302"/>
      <c r="E39" s="306" t="s">
        <v>105</v>
      </c>
      <c r="F39" s="302"/>
      <c r="G39" s="302" t="s">
        <v>601</v>
      </c>
      <c r="H39" s="302"/>
      <c r="I39" s="302"/>
      <c r="J39" s="302"/>
      <c r="K39" s="300"/>
    </row>
    <row r="40" ht="15" customHeight="1">
      <c r="B40" s="303"/>
      <c r="C40" s="304"/>
      <c r="D40" s="302"/>
      <c r="E40" s="306" t="s">
        <v>602</v>
      </c>
      <c r="F40" s="302"/>
      <c r="G40" s="302" t="s">
        <v>603</v>
      </c>
      <c r="H40" s="302"/>
      <c r="I40" s="302"/>
      <c r="J40" s="302"/>
      <c r="K40" s="300"/>
    </row>
    <row r="41" ht="15" customHeight="1">
      <c r="B41" s="303"/>
      <c r="C41" s="304"/>
      <c r="D41" s="302"/>
      <c r="E41" s="306"/>
      <c r="F41" s="302"/>
      <c r="G41" s="302" t="s">
        <v>604</v>
      </c>
      <c r="H41" s="302"/>
      <c r="I41" s="302"/>
      <c r="J41" s="302"/>
      <c r="K41" s="300"/>
    </row>
    <row r="42" ht="15" customHeight="1">
      <c r="B42" s="303"/>
      <c r="C42" s="304"/>
      <c r="D42" s="302"/>
      <c r="E42" s="306" t="s">
        <v>605</v>
      </c>
      <c r="F42" s="302"/>
      <c r="G42" s="302" t="s">
        <v>606</v>
      </c>
      <c r="H42" s="302"/>
      <c r="I42" s="302"/>
      <c r="J42" s="302"/>
      <c r="K42" s="300"/>
    </row>
    <row r="43" ht="15" customHeight="1">
      <c r="B43" s="303"/>
      <c r="C43" s="304"/>
      <c r="D43" s="302"/>
      <c r="E43" s="306" t="s">
        <v>107</v>
      </c>
      <c r="F43" s="302"/>
      <c r="G43" s="302" t="s">
        <v>607</v>
      </c>
      <c r="H43" s="302"/>
      <c r="I43" s="302"/>
      <c r="J43" s="302"/>
      <c r="K43" s="300"/>
    </row>
    <row r="44" ht="12.75" customHeight="1">
      <c r="B44" s="303"/>
      <c r="C44" s="304"/>
      <c r="D44" s="302"/>
      <c r="E44" s="302"/>
      <c r="F44" s="302"/>
      <c r="G44" s="302"/>
      <c r="H44" s="302"/>
      <c r="I44" s="302"/>
      <c r="J44" s="302"/>
      <c r="K44" s="300"/>
    </row>
    <row r="45" ht="15" customHeight="1">
      <c r="B45" s="303"/>
      <c r="C45" s="304"/>
      <c r="D45" s="302" t="s">
        <v>608</v>
      </c>
      <c r="E45" s="302"/>
      <c r="F45" s="302"/>
      <c r="G45" s="302"/>
      <c r="H45" s="302"/>
      <c r="I45" s="302"/>
      <c r="J45" s="302"/>
      <c r="K45" s="300"/>
    </row>
    <row r="46" ht="15" customHeight="1">
      <c r="B46" s="303"/>
      <c r="C46" s="304"/>
      <c r="D46" s="304"/>
      <c r="E46" s="302" t="s">
        <v>609</v>
      </c>
      <c r="F46" s="302"/>
      <c r="G46" s="302"/>
      <c r="H46" s="302"/>
      <c r="I46" s="302"/>
      <c r="J46" s="302"/>
      <c r="K46" s="300"/>
    </row>
    <row r="47" ht="15" customHeight="1">
      <c r="B47" s="303"/>
      <c r="C47" s="304"/>
      <c r="D47" s="304"/>
      <c r="E47" s="302" t="s">
        <v>610</v>
      </c>
      <c r="F47" s="302"/>
      <c r="G47" s="302"/>
      <c r="H47" s="302"/>
      <c r="I47" s="302"/>
      <c r="J47" s="302"/>
      <c r="K47" s="300"/>
    </row>
    <row r="48" ht="15" customHeight="1">
      <c r="B48" s="303"/>
      <c r="C48" s="304"/>
      <c r="D48" s="304"/>
      <c r="E48" s="302" t="s">
        <v>611</v>
      </c>
      <c r="F48" s="302"/>
      <c r="G48" s="302"/>
      <c r="H48" s="302"/>
      <c r="I48" s="302"/>
      <c r="J48" s="302"/>
      <c r="K48" s="300"/>
    </row>
    <row r="49" ht="15" customHeight="1">
      <c r="B49" s="303"/>
      <c r="C49" s="304"/>
      <c r="D49" s="302" t="s">
        <v>612</v>
      </c>
      <c r="E49" s="302"/>
      <c r="F49" s="302"/>
      <c r="G49" s="302"/>
      <c r="H49" s="302"/>
      <c r="I49" s="302"/>
      <c r="J49" s="302"/>
      <c r="K49" s="300"/>
    </row>
    <row r="50" ht="25.5" customHeight="1">
      <c r="B50" s="298"/>
      <c r="C50" s="299" t="s">
        <v>613</v>
      </c>
      <c r="D50" s="299"/>
      <c r="E50" s="299"/>
      <c r="F50" s="299"/>
      <c r="G50" s="299"/>
      <c r="H50" s="299"/>
      <c r="I50" s="299"/>
      <c r="J50" s="299"/>
      <c r="K50" s="300"/>
    </row>
    <row r="51" ht="5.25" customHeight="1">
      <c r="B51" s="298"/>
      <c r="C51" s="301"/>
      <c r="D51" s="301"/>
      <c r="E51" s="301"/>
      <c r="F51" s="301"/>
      <c r="G51" s="301"/>
      <c r="H51" s="301"/>
      <c r="I51" s="301"/>
      <c r="J51" s="301"/>
      <c r="K51" s="300"/>
    </row>
    <row r="52" ht="15" customHeight="1">
      <c r="B52" s="298"/>
      <c r="C52" s="302" t="s">
        <v>614</v>
      </c>
      <c r="D52" s="302"/>
      <c r="E52" s="302"/>
      <c r="F52" s="302"/>
      <c r="G52" s="302"/>
      <c r="H52" s="302"/>
      <c r="I52" s="302"/>
      <c r="J52" s="302"/>
      <c r="K52" s="300"/>
    </row>
    <row r="53" ht="15" customHeight="1">
      <c r="B53" s="298"/>
      <c r="C53" s="302" t="s">
        <v>615</v>
      </c>
      <c r="D53" s="302"/>
      <c r="E53" s="302"/>
      <c r="F53" s="302"/>
      <c r="G53" s="302"/>
      <c r="H53" s="302"/>
      <c r="I53" s="302"/>
      <c r="J53" s="302"/>
      <c r="K53" s="300"/>
    </row>
    <row r="54" ht="12.75" customHeight="1">
      <c r="B54" s="298"/>
      <c r="C54" s="302"/>
      <c r="D54" s="302"/>
      <c r="E54" s="302"/>
      <c r="F54" s="302"/>
      <c r="G54" s="302"/>
      <c r="H54" s="302"/>
      <c r="I54" s="302"/>
      <c r="J54" s="302"/>
      <c r="K54" s="300"/>
    </row>
    <row r="55" ht="15" customHeight="1">
      <c r="B55" s="298"/>
      <c r="C55" s="302" t="s">
        <v>616</v>
      </c>
      <c r="D55" s="302"/>
      <c r="E55" s="302"/>
      <c r="F55" s="302"/>
      <c r="G55" s="302"/>
      <c r="H55" s="302"/>
      <c r="I55" s="302"/>
      <c r="J55" s="302"/>
      <c r="K55" s="300"/>
    </row>
    <row r="56" ht="15" customHeight="1">
      <c r="B56" s="298"/>
      <c r="C56" s="304"/>
      <c r="D56" s="302" t="s">
        <v>617</v>
      </c>
      <c r="E56" s="302"/>
      <c r="F56" s="302"/>
      <c r="G56" s="302"/>
      <c r="H56" s="302"/>
      <c r="I56" s="302"/>
      <c r="J56" s="302"/>
      <c r="K56" s="300"/>
    </row>
    <row r="57" ht="15" customHeight="1">
      <c r="B57" s="298"/>
      <c r="C57" s="304"/>
      <c r="D57" s="302" t="s">
        <v>618</v>
      </c>
      <c r="E57" s="302"/>
      <c r="F57" s="302"/>
      <c r="G57" s="302"/>
      <c r="H57" s="302"/>
      <c r="I57" s="302"/>
      <c r="J57" s="302"/>
      <c r="K57" s="300"/>
    </row>
    <row r="58" ht="15" customHeight="1">
      <c r="B58" s="298"/>
      <c r="C58" s="304"/>
      <c r="D58" s="302" t="s">
        <v>619</v>
      </c>
      <c r="E58" s="302"/>
      <c r="F58" s="302"/>
      <c r="G58" s="302"/>
      <c r="H58" s="302"/>
      <c r="I58" s="302"/>
      <c r="J58" s="302"/>
      <c r="K58" s="300"/>
    </row>
    <row r="59" ht="15" customHeight="1">
      <c r="B59" s="298"/>
      <c r="C59" s="304"/>
      <c r="D59" s="302" t="s">
        <v>620</v>
      </c>
      <c r="E59" s="302"/>
      <c r="F59" s="302"/>
      <c r="G59" s="302"/>
      <c r="H59" s="302"/>
      <c r="I59" s="302"/>
      <c r="J59" s="302"/>
      <c r="K59" s="300"/>
    </row>
    <row r="60" ht="15" customHeight="1">
      <c r="B60" s="298"/>
      <c r="C60" s="304"/>
      <c r="D60" s="307" t="s">
        <v>621</v>
      </c>
      <c r="E60" s="307"/>
      <c r="F60" s="307"/>
      <c r="G60" s="307"/>
      <c r="H60" s="307"/>
      <c r="I60" s="307"/>
      <c r="J60" s="307"/>
      <c r="K60" s="300"/>
    </row>
    <row r="61" ht="15" customHeight="1">
      <c r="B61" s="298"/>
      <c r="C61" s="304"/>
      <c r="D61" s="302" t="s">
        <v>622</v>
      </c>
      <c r="E61" s="302"/>
      <c r="F61" s="302"/>
      <c r="G61" s="302"/>
      <c r="H61" s="302"/>
      <c r="I61" s="302"/>
      <c r="J61" s="302"/>
      <c r="K61" s="300"/>
    </row>
    <row r="62" ht="12.75" customHeight="1">
      <c r="B62" s="298"/>
      <c r="C62" s="304"/>
      <c r="D62" s="304"/>
      <c r="E62" s="308"/>
      <c r="F62" s="304"/>
      <c r="G62" s="304"/>
      <c r="H62" s="304"/>
      <c r="I62" s="304"/>
      <c r="J62" s="304"/>
      <c r="K62" s="300"/>
    </row>
    <row r="63" ht="15" customHeight="1">
      <c r="B63" s="298"/>
      <c r="C63" s="304"/>
      <c r="D63" s="302" t="s">
        <v>623</v>
      </c>
      <c r="E63" s="302"/>
      <c r="F63" s="302"/>
      <c r="G63" s="302"/>
      <c r="H63" s="302"/>
      <c r="I63" s="302"/>
      <c r="J63" s="302"/>
      <c r="K63" s="300"/>
    </row>
    <row r="64" ht="15" customHeight="1">
      <c r="B64" s="298"/>
      <c r="C64" s="304"/>
      <c r="D64" s="307" t="s">
        <v>624</v>
      </c>
      <c r="E64" s="307"/>
      <c r="F64" s="307"/>
      <c r="G64" s="307"/>
      <c r="H64" s="307"/>
      <c r="I64" s="307"/>
      <c r="J64" s="307"/>
      <c r="K64" s="300"/>
    </row>
    <row r="65" ht="15" customHeight="1">
      <c r="B65" s="298"/>
      <c r="C65" s="304"/>
      <c r="D65" s="302" t="s">
        <v>625</v>
      </c>
      <c r="E65" s="302"/>
      <c r="F65" s="302"/>
      <c r="G65" s="302"/>
      <c r="H65" s="302"/>
      <c r="I65" s="302"/>
      <c r="J65" s="302"/>
      <c r="K65" s="300"/>
    </row>
    <row r="66" ht="15" customHeight="1">
      <c r="B66" s="298"/>
      <c r="C66" s="304"/>
      <c r="D66" s="302" t="s">
        <v>626</v>
      </c>
      <c r="E66" s="302"/>
      <c r="F66" s="302"/>
      <c r="G66" s="302"/>
      <c r="H66" s="302"/>
      <c r="I66" s="302"/>
      <c r="J66" s="302"/>
      <c r="K66" s="300"/>
    </row>
    <row r="67" ht="15" customHeight="1">
      <c r="B67" s="298"/>
      <c r="C67" s="304"/>
      <c r="D67" s="302" t="s">
        <v>627</v>
      </c>
      <c r="E67" s="302"/>
      <c r="F67" s="302"/>
      <c r="G67" s="302"/>
      <c r="H67" s="302"/>
      <c r="I67" s="302"/>
      <c r="J67" s="302"/>
      <c r="K67" s="300"/>
    </row>
    <row r="68" ht="15" customHeight="1">
      <c r="B68" s="298"/>
      <c r="C68" s="304"/>
      <c r="D68" s="302" t="s">
        <v>628</v>
      </c>
      <c r="E68" s="302"/>
      <c r="F68" s="302"/>
      <c r="G68" s="302"/>
      <c r="H68" s="302"/>
      <c r="I68" s="302"/>
      <c r="J68" s="302"/>
      <c r="K68" s="300"/>
    </row>
    <row r="69" ht="12.75" customHeight="1">
      <c r="B69" s="309"/>
      <c r="C69" s="310"/>
      <c r="D69" s="310"/>
      <c r="E69" s="310"/>
      <c r="F69" s="310"/>
      <c r="G69" s="310"/>
      <c r="H69" s="310"/>
      <c r="I69" s="310"/>
      <c r="J69" s="310"/>
      <c r="K69" s="311"/>
    </row>
    <row r="70" ht="18.75" customHeight="1">
      <c r="B70" s="312"/>
      <c r="C70" s="312"/>
      <c r="D70" s="312"/>
      <c r="E70" s="312"/>
      <c r="F70" s="312"/>
      <c r="G70" s="312"/>
      <c r="H70" s="312"/>
      <c r="I70" s="312"/>
      <c r="J70" s="312"/>
      <c r="K70" s="313"/>
    </row>
    <row r="71" ht="18.75" customHeight="1">
      <c r="B71" s="313"/>
      <c r="C71" s="313"/>
      <c r="D71" s="313"/>
      <c r="E71" s="313"/>
      <c r="F71" s="313"/>
      <c r="G71" s="313"/>
      <c r="H71" s="313"/>
      <c r="I71" s="313"/>
      <c r="J71" s="313"/>
      <c r="K71" s="313"/>
    </row>
    <row r="72" ht="7.5" customHeight="1">
      <c r="B72" s="314"/>
      <c r="C72" s="315"/>
      <c r="D72" s="315"/>
      <c r="E72" s="315"/>
      <c r="F72" s="315"/>
      <c r="G72" s="315"/>
      <c r="H72" s="315"/>
      <c r="I72" s="315"/>
      <c r="J72" s="315"/>
      <c r="K72" s="316"/>
    </row>
    <row r="73" ht="45" customHeight="1">
      <c r="B73" s="317"/>
      <c r="C73" s="318" t="s">
        <v>88</v>
      </c>
      <c r="D73" s="318"/>
      <c r="E73" s="318"/>
      <c r="F73" s="318"/>
      <c r="G73" s="318"/>
      <c r="H73" s="318"/>
      <c r="I73" s="318"/>
      <c r="J73" s="318"/>
      <c r="K73" s="319"/>
    </row>
    <row r="74" ht="17.25" customHeight="1">
      <c r="B74" s="317"/>
      <c r="C74" s="320" t="s">
        <v>629</v>
      </c>
      <c r="D74" s="320"/>
      <c r="E74" s="320"/>
      <c r="F74" s="320" t="s">
        <v>630</v>
      </c>
      <c r="G74" s="321"/>
      <c r="H74" s="320" t="s">
        <v>103</v>
      </c>
      <c r="I74" s="320" t="s">
        <v>55</v>
      </c>
      <c r="J74" s="320" t="s">
        <v>631</v>
      </c>
      <c r="K74" s="319"/>
    </row>
    <row r="75" ht="17.25" customHeight="1">
      <c r="B75" s="317"/>
      <c r="C75" s="322" t="s">
        <v>632</v>
      </c>
      <c r="D75" s="322"/>
      <c r="E75" s="322"/>
      <c r="F75" s="323" t="s">
        <v>633</v>
      </c>
      <c r="G75" s="324"/>
      <c r="H75" s="322"/>
      <c r="I75" s="322"/>
      <c r="J75" s="322" t="s">
        <v>634</v>
      </c>
      <c r="K75" s="319"/>
    </row>
    <row r="76" ht="5.25" customHeight="1">
      <c r="B76" s="317"/>
      <c r="C76" s="325"/>
      <c r="D76" s="325"/>
      <c r="E76" s="325"/>
      <c r="F76" s="325"/>
      <c r="G76" s="326"/>
      <c r="H76" s="325"/>
      <c r="I76" s="325"/>
      <c r="J76" s="325"/>
      <c r="K76" s="319"/>
    </row>
    <row r="77" ht="15" customHeight="1">
      <c r="B77" s="317"/>
      <c r="C77" s="306" t="s">
        <v>51</v>
      </c>
      <c r="D77" s="325"/>
      <c r="E77" s="325"/>
      <c r="F77" s="327" t="s">
        <v>635</v>
      </c>
      <c r="G77" s="326"/>
      <c r="H77" s="306" t="s">
        <v>636</v>
      </c>
      <c r="I77" s="306" t="s">
        <v>637</v>
      </c>
      <c r="J77" s="306">
        <v>20</v>
      </c>
      <c r="K77" s="319"/>
    </row>
    <row r="78" ht="15" customHeight="1">
      <c r="B78" s="317"/>
      <c r="C78" s="306" t="s">
        <v>638</v>
      </c>
      <c r="D78" s="306"/>
      <c r="E78" s="306"/>
      <c r="F78" s="327" t="s">
        <v>635</v>
      </c>
      <c r="G78" s="326"/>
      <c r="H78" s="306" t="s">
        <v>639</v>
      </c>
      <c r="I78" s="306" t="s">
        <v>637</v>
      </c>
      <c r="J78" s="306">
        <v>120</v>
      </c>
      <c r="K78" s="319"/>
    </row>
    <row r="79" ht="15" customHeight="1">
      <c r="B79" s="328"/>
      <c r="C79" s="306" t="s">
        <v>640</v>
      </c>
      <c r="D79" s="306"/>
      <c r="E79" s="306"/>
      <c r="F79" s="327" t="s">
        <v>641</v>
      </c>
      <c r="G79" s="326"/>
      <c r="H79" s="306" t="s">
        <v>642</v>
      </c>
      <c r="I79" s="306" t="s">
        <v>637</v>
      </c>
      <c r="J79" s="306">
        <v>50</v>
      </c>
      <c r="K79" s="319"/>
    </row>
    <row r="80" ht="15" customHeight="1">
      <c r="B80" s="328"/>
      <c r="C80" s="306" t="s">
        <v>643</v>
      </c>
      <c r="D80" s="306"/>
      <c r="E80" s="306"/>
      <c r="F80" s="327" t="s">
        <v>635</v>
      </c>
      <c r="G80" s="326"/>
      <c r="H80" s="306" t="s">
        <v>644</v>
      </c>
      <c r="I80" s="306" t="s">
        <v>645</v>
      </c>
      <c r="J80" s="306"/>
      <c r="K80" s="319"/>
    </row>
    <row r="81" ht="15" customHeight="1">
      <c r="B81" s="328"/>
      <c r="C81" s="329" t="s">
        <v>646</v>
      </c>
      <c r="D81" s="329"/>
      <c r="E81" s="329"/>
      <c r="F81" s="330" t="s">
        <v>641</v>
      </c>
      <c r="G81" s="329"/>
      <c r="H81" s="329" t="s">
        <v>647</v>
      </c>
      <c r="I81" s="329" t="s">
        <v>637</v>
      </c>
      <c r="J81" s="329">
        <v>15</v>
      </c>
      <c r="K81" s="319"/>
    </row>
    <row r="82" ht="15" customHeight="1">
      <c r="B82" s="328"/>
      <c r="C82" s="329" t="s">
        <v>648</v>
      </c>
      <c r="D82" s="329"/>
      <c r="E82" s="329"/>
      <c r="F82" s="330" t="s">
        <v>641</v>
      </c>
      <c r="G82" s="329"/>
      <c r="H82" s="329" t="s">
        <v>649</v>
      </c>
      <c r="I82" s="329" t="s">
        <v>637</v>
      </c>
      <c r="J82" s="329">
        <v>15</v>
      </c>
      <c r="K82" s="319"/>
    </row>
    <row r="83" ht="15" customHeight="1">
      <c r="B83" s="328"/>
      <c r="C83" s="329" t="s">
        <v>650</v>
      </c>
      <c r="D83" s="329"/>
      <c r="E83" s="329"/>
      <c r="F83" s="330" t="s">
        <v>641</v>
      </c>
      <c r="G83" s="329"/>
      <c r="H83" s="329" t="s">
        <v>651</v>
      </c>
      <c r="I83" s="329" t="s">
        <v>637</v>
      </c>
      <c r="J83" s="329">
        <v>20</v>
      </c>
      <c r="K83" s="319"/>
    </row>
    <row r="84" ht="15" customHeight="1">
      <c r="B84" s="328"/>
      <c r="C84" s="329" t="s">
        <v>652</v>
      </c>
      <c r="D84" s="329"/>
      <c r="E84" s="329"/>
      <c r="F84" s="330" t="s">
        <v>641</v>
      </c>
      <c r="G84" s="329"/>
      <c r="H84" s="329" t="s">
        <v>653</v>
      </c>
      <c r="I84" s="329" t="s">
        <v>637</v>
      </c>
      <c r="J84" s="329">
        <v>20</v>
      </c>
      <c r="K84" s="319"/>
    </row>
    <row r="85" ht="15" customHeight="1">
      <c r="B85" s="328"/>
      <c r="C85" s="306" t="s">
        <v>654</v>
      </c>
      <c r="D85" s="306"/>
      <c r="E85" s="306"/>
      <c r="F85" s="327" t="s">
        <v>641</v>
      </c>
      <c r="G85" s="326"/>
      <c r="H85" s="306" t="s">
        <v>655</v>
      </c>
      <c r="I85" s="306" t="s">
        <v>637</v>
      </c>
      <c r="J85" s="306">
        <v>50</v>
      </c>
      <c r="K85" s="319"/>
    </row>
    <row r="86" ht="15" customHeight="1">
      <c r="B86" s="328"/>
      <c r="C86" s="306" t="s">
        <v>656</v>
      </c>
      <c r="D86" s="306"/>
      <c r="E86" s="306"/>
      <c r="F86" s="327" t="s">
        <v>641</v>
      </c>
      <c r="G86" s="326"/>
      <c r="H86" s="306" t="s">
        <v>657</v>
      </c>
      <c r="I86" s="306" t="s">
        <v>637</v>
      </c>
      <c r="J86" s="306">
        <v>20</v>
      </c>
      <c r="K86" s="319"/>
    </row>
    <row r="87" ht="15" customHeight="1">
      <c r="B87" s="328"/>
      <c r="C87" s="306" t="s">
        <v>658</v>
      </c>
      <c r="D87" s="306"/>
      <c r="E87" s="306"/>
      <c r="F87" s="327" t="s">
        <v>641</v>
      </c>
      <c r="G87" s="326"/>
      <c r="H87" s="306" t="s">
        <v>659</v>
      </c>
      <c r="I87" s="306" t="s">
        <v>637</v>
      </c>
      <c r="J87" s="306">
        <v>20</v>
      </c>
      <c r="K87" s="319"/>
    </row>
    <row r="88" ht="15" customHeight="1">
      <c r="B88" s="328"/>
      <c r="C88" s="306" t="s">
        <v>660</v>
      </c>
      <c r="D88" s="306"/>
      <c r="E88" s="306"/>
      <c r="F88" s="327" t="s">
        <v>641</v>
      </c>
      <c r="G88" s="326"/>
      <c r="H88" s="306" t="s">
        <v>661</v>
      </c>
      <c r="I88" s="306" t="s">
        <v>637</v>
      </c>
      <c r="J88" s="306">
        <v>50</v>
      </c>
      <c r="K88" s="319"/>
    </row>
    <row r="89" ht="15" customHeight="1">
      <c r="B89" s="328"/>
      <c r="C89" s="306" t="s">
        <v>662</v>
      </c>
      <c r="D89" s="306"/>
      <c r="E89" s="306"/>
      <c r="F89" s="327" t="s">
        <v>641</v>
      </c>
      <c r="G89" s="326"/>
      <c r="H89" s="306" t="s">
        <v>662</v>
      </c>
      <c r="I89" s="306" t="s">
        <v>637</v>
      </c>
      <c r="J89" s="306">
        <v>50</v>
      </c>
      <c r="K89" s="319"/>
    </row>
    <row r="90" ht="15" customHeight="1">
      <c r="B90" s="328"/>
      <c r="C90" s="306" t="s">
        <v>108</v>
      </c>
      <c r="D90" s="306"/>
      <c r="E90" s="306"/>
      <c r="F90" s="327" t="s">
        <v>641</v>
      </c>
      <c r="G90" s="326"/>
      <c r="H90" s="306" t="s">
        <v>663</v>
      </c>
      <c r="I90" s="306" t="s">
        <v>637</v>
      </c>
      <c r="J90" s="306">
        <v>255</v>
      </c>
      <c r="K90" s="319"/>
    </row>
    <row r="91" ht="15" customHeight="1">
      <c r="B91" s="328"/>
      <c r="C91" s="306" t="s">
        <v>664</v>
      </c>
      <c r="D91" s="306"/>
      <c r="E91" s="306"/>
      <c r="F91" s="327" t="s">
        <v>635</v>
      </c>
      <c r="G91" s="326"/>
      <c r="H91" s="306" t="s">
        <v>665</v>
      </c>
      <c r="I91" s="306" t="s">
        <v>666</v>
      </c>
      <c r="J91" s="306"/>
      <c r="K91" s="319"/>
    </row>
    <row r="92" ht="15" customHeight="1">
      <c r="B92" s="328"/>
      <c r="C92" s="306" t="s">
        <v>667</v>
      </c>
      <c r="D92" s="306"/>
      <c r="E92" s="306"/>
      <c r="F92" s="327" t="s">
        <v>635</v>
      </c>
      <c r="G92" s="326"/>
      <c r="H92" s="306" t="s">
        <v>668</v>
      </c>
      <c r="I92" s="306" t="s">
        <v>669</v>
      </c>
      <c r="J92" s="306"/>
      <c r="K92" s="319"/>
    </row>
    <row r="93" ht="15" customHeight="1">
      <c r="B93" s="328"/>
      <c r="C93" s="306" t="s">
        <v>670</v>
      </c>
      <c r="D93" s="306"/>
      <c r="E93" s="306"/>
      <c r="F93" s="327" t="s">
        <v>635</v>
      </c>
      <c r="G93" s="326"/>
      <c r="H93" s="306" t="s">
        <v>670</v>
      </c>
      <c r="I93" s="306" t="s">
        <v>669</v>
      </c>
      <c r="J93" s="306"/>
      <c r="K93" s="319"/>
    </row>
    <row r="94" ht="15" customHeight="1">
      <c r="B94" s="328"/>
      <c r="C94" s="306" t="s">
        <v>36</v>
      </c>
      <c r="D94" s="306"/>
      <c r="E94" s="306"/>
      <c r="F94" s="327" t="s">
        <v>635</v>
      </c>
      <c r="G94" s="326"/>
      <c r="H94" s="306" t="s">
        <v>671</v>
      </c>
      <c r="I94" s="306" t="s">
        <v>669</v>
      </c>
      <c r="J94" s="306"/>
      <c r="K94" s="319"/>
    </row>
    <row r="95" ht="15" customHeight="1">
      <c r="B95" s="328"/>
      <c r="C95" s="306" t="s">
        <v>46</v>
      </c>
      <c r="D95" s="306"/>
      <c r="E95" s="306"/>
      <c r="F95" s="327" t="s">
        <v>635</v>
      </c>
      <c r="G95" s="326"/>
      <c r="H95" s="306" t="s">
        <v>672</v>
      </c>
      <c r="I95" s="306" t="s">
        <v>669</v>
      </c>
      <c r="J95" s="306"/>
      <c r="K95" s="319"/>
    </row>
    <row r="96" ht="15" customHeight="1">
      <c r="B96" s="331"/>
      <c r="C96" s="332"/>
      <c r="D96" s="332"/>
      <c r="E96" s="332"/>
      <c r="F96" s="332"/>
      <c r="G96" s="332"/>
      <c r="H96" s="332"/>
      <c r="I96" s="332"/>
      <c r="J96" s="332"/>
      <c r="K96" s="333"/>
    </row>
    <row r="97" ht="18.75" customHeight="1">
      <c r="B97" s="334"/>
      <c r="C97" s="335"/>
      <c r="D97" s="335"/>
      <c r="E97" s="335"/>
      <c r="F97" s="335"/>
      <c r="G97" s="335"/>
      <c r="H97" s="335"/>
      <c r="I97" s="335"/>
      <c r="J97" s="335"/>
      <c r="K97" s="334"/>
    </row>
    <row r="98" ht="18.75" customHeight="1">
      <c r="B98" s="313"/>
      <c r="C98" s="313"/>
      <c r="D98" s="313"/>
      <c r="E98" s="313"/>
      <c r="F98" s="313"/>
      <c r="G98" s="313"/>
      <c r="H98" s="313"/>
      <c r="I98" s="313"/>
      <c r="J98" s="313"/>
      <c r="K98" s="313"/>
    </row>
    <row r="99" ht="7.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6"/>
    </row>
    <row r="100" ht="45" customHeight="1">
      <c r="B100" s="317"/>
      <c r="C100" s="318" t="s">
        <v>673</v>
      </c>
      <c r="D100" s="318"/>
      <c r="E100" s="318"/>
      <c r="F100" s="318"/>
      <c r="G100" s="318"/>
      <c r="H100" s="318"/>
      <c r="I100" s="318"/>
      <c r="J100" s="318"/>
      <c r="K100" s="319"/>
    </row>
    <row r="101" ht="17.25" customHeight="1">
      <c r="B101" s="317"/>
      <c r="C101" s="320" t="s">
        <v>629</v>
      </c>
      <c r="D101" s="320"/>
      <c r="E101" s="320"/>
      <c r="F101" s="320" t="s">
        <v>630</v>
      </c>
      <c r="G101" s="321"/>
      <c r="H101" s="320" t="s">
        <v>103</v>
      </c>
      <c r="I101" s="320" t="s">
        <v>55</v>
      </c>
      <c r="J101" s="320" t="s">
        <v>631</v>
      </c>
      <c r="K101" s="319"/>
    </row>
    <row r="102" ht="17.25" customHeight="1">
      <c r="B102" s="317"/>
      <c r="C102" s="322" t="s">
        <v>632</v>
      </c>
      <c r="D102" s="322"/>
      <c r="E102" s="322"/>
      <c r="F102" s="323" t="s">
        <v>633</v>
      </c>
      <c r="G102" s="324"/>
      <c r="H102" s="322"/>
      <c r="I102" s="322"/>
      <c r="J102" s="322" t="s">
        <v>634</v>
      </c>
      <c r="K102" s="319"/>
    </row>
    <row r="103" ht="5.25" customHeight="1">
      <c r="B103" s="317"/>
      <c r="C103" s="320"/>
      <c r="D103" s="320"/>
      <c r="E103" s="320"/>
      <c r="F103" s="320"/>
      <c r="G103" s="336"/>
      <c r="H103" s="320"/>
      <c r="I103" s="320"/>
      <c r="J103" s="320"/>
      <c r="K103" s="319"/>
    </row>
    <row r="104" ht="15" customHeight="1">
      <c r="B104" s="317"/>
      <c r="C104" s="306" t="s">
        <v>51</v>
      </c>
      <c r="D104" s="325"/>
      <c r="E104" s="325"/>
      <c r="F104" s="327" t="s">
        <v>635</v>
      </c>
      <c r="G104" s="336"/>
      <c r="H104" s="306" t="s">
        <v>674</v>
      </c>
      <c r="I104" s="306" t="s">
        <v>637</v>
      </c>
      <c r="J104" s="306">
        <v>20</v>
      </c>
      <c r="K104" s="319"/>
    </row>
    <row r="105" ht="15" customHeight="1">
      <c r="B105" s="317"/>
      <c r="C105" s="306" t="s">
        <v>638</v>
      </c>
      <c r="D105" s="306"/>
      <c r="E105" s="306"/>
      <c r="F105" s="327" t="s">
        <v>635</v>
      </c>
      <c r="G105" s="306"/>
      <c r="H105" s="306" t="s">
        <v>674</v>
      </c>
      <c r="I105" s="306" t="s">
        <v>637</v>
      </c>
      <c r="J105" s="306">
        <v>120</v>
      </c>
      <c r="K105" s="319"/>
    </row>
    <row r="106" ht="15" customHeight="1">
      <c r="B106" s="328"/>
      <c r="C106" s="306" t="s">
        <v>640</v>
      </c>
      <c r="D106" s="306"/>
      <c r="E106" s="306"/>
      <c r="F106" s="327" t="s">
        <v>641</v>
      </c>
      <c r="G106" s="306"/>
      <c r="H106" s="306" t="s">
        <v>674</v>
      </c>
      <c r="I106" s="306" t="s">
        <v>637</v>
      </c>
      <c r="J106" s="306">
        <v>50</v>
      </c>
      <c r="K106" s="319"/>
    </row>
    <row r="107" ht="15" customHeight="1">
      <c r="B107" s="328"/>
      <c r="C107" s="306" t="s">
        <v>643</v>
      </c>
      <c r="D107" s="306"/>
      <c r="E107" s="306"/>
      <c r="F107" s="327" t="s">
        <v>635</v>
      </c>
      <c r="G107" s="306"/>
      <c r="H107" s="306" t="s">
        <v>674</v>
      </c>
      <c r="I107" s="306" t="s">
        <v>645</v>
      </c>
      <c r="J107" s="306"/>
      <c r="K107" s="319"/>
    </row>
    <row r="108" ht="15" customHeight="1">
      <c r="B108" s="328"/>
      <c r="C108" s="306" t="s">
        <v>654</v>
      </c>
      <c r="D108" s="306"/>
      <c r="E108" s="306"/>
      <c r="F108" s="327" t="s">
        <v>641</v>
      </c>
      <c r="G108" s="306"/>
      <c r="H108" s="306" t="s">
        <v>674</v>
      </c>
      <c r="I108" s="306" t="s">
        <v>637</v>
      </c>
      <c r="J108" s="306">
        <v>50</v>
      </c>
      <c r="K108" s="319"/>
    </row>
    <row r="109" ht="15" customHeight="1">
      <c r="B109" s="328"/>
      <c r="C109" s="306" t="s">
        <v>662</v>
      </c>
      <c r="D109" s="306"/>
      <c r="E109" s="306"/>
      <c r="F109" s="327" t="s">
        <v>641</v>
      </c>
      <c r="G109" s="306"/>
      <c r="H109" s="306" t="s">
        <v>674</v>
      </c>
      <c r="I109" s="306" t="s">
        <v>637</v>
      </c>
      <c r="J109" s="306">
        <v>50</v>
      </c>
      <c r="K109" s="319"/>
    </row>
    <row r="110" ht="15" customHeight="1">
      <c r="B110" s="328"/>
      <c r="C110" s="306" t="s">
        <v>660</v>
      </c>
      <c r="D110" s="306"/>
      <c r="E110" s="306"/>
      <c r="F110" s="327" t="s">
        <v>641</v>
      </c>
      <c r="G110" s="306"/>
      <c r="H110" s="306" t="s">
        <v>674</v>
      </c>
      <c r="I110" s="306" t="s">
        <v>637</v>
      </c>
      <c r="J110" s="306">
        <v>50</v>
      </c>
      <c r="K110" s="319"/>
    </row>
    <row r="111" ht="15" customHeight="1">
      <c r="B111" s="328"/>
      <c r="C111" s="306" t="s">
        <v>51</v>
      </c>
      <c r="D111" s="306"/>
      <c r="E111" s="306"/>
      <c r="F111" s="327" t="s">
        <v>635</v>
      </c>
      <c r="G111" s="306"/>
      <c r="H111" s="306" t="s">
        <v>675</v>
      </c>
      <c r="I111" s="306" t="s">
        <v>637</v>
      </c>
      <c r="J111" s="306">
        <v>20</v>
      </c>
      <c r="K111" s="319"/>
    </row>
    <row r="112" ht="15" customHeight="1">
      <c r="B112" s="328"/>
      <c r="C112" s="306" t="s">
        <v>676</v>
      </c>
      <c r="D112" s="306"/>
      <c r="E112" s="306"/>
      <c r="F112" s="327" t="s">
        <v>635</v>
      </c>
      <c r="G112" s="306"/>
      <c r="H112" s="306" t="s">
        <v>677</v>
      </c>
      <c r="I112" s="306" t="s">
        <v>637</v>
      </c>
      <c r="J112" s="306">
        <v>120</v>
      </c>
      <c r="K112" s="319"/>
    </row>
    <row r="113" ht="15" customHeight="1">
      <c r="B113" s="328"/>
      <c r="C113" s="306" t="s">
        <v>36</v>
      </c>
      <c r="D113" s="306"/>
      <c r="E113" s="306"/>
      <c r="F113" s="327" t="s">
        <v>635</v>
      </c>
      <c r="G113" s="306"/>
      <c r="H113" s="306" t="s">
        <v>678</v>
      </c>
      <c r="I113" s="306" t="s">
        <v>669</v>
      </c>
      <c r="J113" s="306"/>
      <c r="K113" s="319"/>
    </row>
    <row r="114" ht="15" customHeight="1">
      <c r="B114" s="328"/>
      <c r="C114" s="306" t="s">
        <v>46</v>
      </c>
      <c r="D114" s="306"/>
      <c r="E114" s="306"/>
      <c r="F114" s="327" t="s">
        <v>635</v>
      </c>
      <c r="G114" s="306"/>
      <c r="H114" s="306" t="s">
        <v>679</v>
      </c>
      <c r="I114" s="306" t="s">
        <v>669</v>
      </c>
      <c r="J114" s="306"/>
      <c r="K114" s="319"/>
    </row>
    <row r="115" ht="15" customHeight="1">
      <c r="B115" s="328"/>
      <c r="C115" s="306" t="s">
        <v>55</v>
      </c>
      <c r="D115" s="306"/>
      <c r="E115" s="306"/>
      <c r="F115" s="327" t="s">
        <v>635</v>
      </c>
      <c r="G115" s="306"/>
      <c r="H115" s="306" t="s">
        <v>680</v>
      </c>
      <c r="I115" s="306" t="s">
        <v>681</v>
      </c>
      <c r="J115" s="306"/>
      <c r="K115" s="319"/>
    </row>
    <row r="116" ht="15" customHeight="1">
      <c r="B116" s="331"/>
      <c r="C116" s="337"/>
      <c r="D116" s="337"/>
      <c r="E116" s="337"/>
      <c r="F116" s="337"/>
      <c r="G116" s="337"/>
      <c r="H116" s="337"/>
      <c r="I116" s="337"/>
      <c r="J116" s="337"/>
      <c r="K116" s="333"/>
    </row>
    <row r="117" ht="18.75" customHeight="1">
      <c r="B117" s="338"/>
      <c r="C117" s="302"/>
      <c r="D117" s="302"/>
      <c r="E117" s="302"/>
      <c r="F117" s="339"/>
      <c r="G117" s="302"/>
      <c r="H117" s="302"/>
      <c r="I117" s="302"/>
      <c r="J117" s="302"/>
      <c r="K117" s="338"/>
    </row>
    <row r="118" ht="18.75" customHeight="1">
      <c r="B118" s="313"/>
      <c r="C118" s="313"/>
      <c r="D118" s="313"/>
      <c r="E118" s="313"/>
      <c r="F118" s="313"/>
      <c r="G118" s="313"/>
      <c r="H118" s="313"/>
      <c r="I118" s="313"/>
      <c r="J118" s="313"/>
      <c r="K118" s="313"/>
    </row>
    <row r="119" ht="7.5" customHeight="1">
      <c r="B119" s="340"/>
      <c r="C119" s="341"/>
      <c r="D119" s="341"/>
      <c r="E119" s="341"/>
      <c r="F119" s="341"/>
      <c r="G119" s="341"/>
      <c r="H119" s="341"/>
      <c r="I119" s="341"/>
      <c r="J119" s="341"/>
      <c r="K119" s="342"/>
    </row>
    <row r="120" ht="45" customHeight="1">
      <c r="B120" s="343"/>
      <c r="C120" s="296" t="s">
        <v>682</v>
      </c>
      <c r="D120" s="296"/>
      <c r="E120" s="296"/>
      <c r="F120" s="296"/>
      <c r="G120" s="296"/>
      <c r="H120" s="296"/>
      <c r="I120" s="296"/>
      <c r="J120" s="296"/>
      <c r="K120" s="344"/>
    </row>
    <row r="121" ht="17.25" customHeight="1">
      <c r="B121" s="345"/>
      <c r="C121" s="320" t="s">
        <v>629</v>
      </c>
      <c r="D121" s="320"/>
      <c r="E121" s="320"/>
      <c r="F121" s="320" t="s">
        <v>630</v>
      </c>
      <c r="G121" s="321"/>
      <c r="H121" s="320" t="s">
        <v>103</v>
      </c>
      <c r="I121" s="320" t="s">
        <v>55</v>
      </c>
      <c r="J121" s="320" t="s">
        <v>631</v>
      </c>
      <c r="K121" s="346"/>
    </row>
    <row r="122" ht="17.25" customHeight="1">
      <c r="B122" s="345"/>
      <c r="C122" s="322" t="s">
        <v>632</v>
      </c>
      <c r="D122" s="322"/>
      <c r="E122" s="322"/>
      <c r="F122" s="323" t="s">
        <v>633</v>
      </c>
      <c r="G122" s="324"/>
      <c r="H122" s="322"/>
      <c r="I122" s="322"/>
      <c r="J122" s="322" t="s">
        <v>634</v>
      </c>
      <c r="K122" s="346"/>
    </row>
    <row r="123" ht="5.25" customHeight="1">
      <c r="B123" s="347"/>
      <c r="C123" s="325"/>
      <c r="D123" s="325"/>
      <c r="E123" s="325"/>
      <c r="F123" s="325"/>
      <c r="G123" s="306"/>
      <c r="H123" s="325"/>
      <c r="I123" s="325"/>
      <c r="J123" s="325"/>
      <c r="K123" s="348"/>
    </row>
    <row r="124" ht="15" customHeight="1">
      <c r="B124" s="347"/>
      <c r="C124" s="306" t="s">
        <v>638</v>
      </c>
      <c r="D124" s="325"/>
      <c r="E124" s="325"/>
      <c r="F124" s="327" t="s">
        <v>635</v>
      </c>
      <c r="G124" s="306"/>
      <c r="H124" s="306" t="s">
        <v>674</v>
      </c>
      <c r="I124" s="306" t="s">
        <v>637</v>
      </c>
      <c r="J124" s="306">
        <v>120</v>
      </c>
      <c r="K124" s="349"/>
    </row>
    <row r="125" ht="15" customHeight="1">
      <c r="B125" s="347"/>
      <c r="C125" s="306" t="s">
        <v>683</v>
      </c>
      <c r="D125" s="306"/>
      <c r="E125" s="306"/>
      <c r="F125" s="327" t="s">
        <v>635</v>
      </c>
      <c r="G125" s="306"/>
      <c r="H125" s="306" t="s">
        <v>684</v>
      </c>
      <c r="I125" s="306" t="s">
        <v>637</v>
      </c>
      <c r="J125" s="306" t="s">
        <v>685</v>
      </c>
      <c r="K125" s="349"/>
    </row>
    <row r="126" ht="15" customHeight="1">
      <c r="B126" s="347"/>
      <c r="C126" s="306" t="s">
        <v>584</v>
      </c>
      <c r="D126" s="306"/>
      <c r="E126" s="306"/>
      <c r="F126" s="327" t="s">
        <v>635</v>
      </c>
      <c r="G126" s="306"/>
      <c r="H126" s="306" t="s">
        <v>686</v>
      </c>
      <c r="I126" s="306" t="s">
        <v>637</v>
      </c>
      <c r="J126" s="306" t="s">
        <v>685</v>
      </c>
      <c r="K126" s="349"/>
    </row>
    <row r="127" ht="15" customHeight="1">
      <c r="B127" s="347"/>
      <c r="C127" s="306" t="s">
        <v>646</v>
      </c>
      <c r="D127" s="306"/>
      <c r="E127" s="306"/>
      <c r="F127" s="327" t="s">
        <v>641</v>
      </c>
      <c r="G127" s="306"/>
      <c r="H127" s="306" t="s">
        <v>647</v>
      </c>
      <c r="I127" s="306" t="s">
        <v>637</v>
      </c>
      <c r="J127" s="306">
        <v>15</v>
      </c>
      <c r="K127" s="349"/>
    </row>
    <row r="128" ht="15" customHeight="1">
      <c r="B128" s="347"/>
      <c r="C128" s="329" t="s">
        <v>648</v>
      </c>
      <c r="D128" s="329"/>
      <c r="E128" s="329"/>
      <c r="F128" s="330" t="s">
        <v>641</v>
      </c>
      <c r="G128" s="329"/>
      <c r="H128" s="329" t="s">
        <v>649</v>
      </c>
      <c r="I128" s="329" t="s">
        <v>637</v>
      </c>
      <c r="J128" s="329">
        <v>15</v>
      </c>
      <c r="K128" s="349"/>
    </row>
    <row r="129" ht="15" customHeight="1">
      <c r="B129" s="347"/>
      <c r="C129" s="329" t="s">
        <v>650</v>
      </c>
      <c r="D129" s="329"/>
      <c r="E129" s="329"/>
      <c r="F129" s="330" t="s">
        <v>641</v>
      </c>
      <c r="G129" s="329"/>
      <c r="H129" s="329" t="s">
        <v>651</v>
      </c>
      <c r="I129" s="329" t="s">
        <v>637</v>
      </c>
      <c r="J129" s="329">
        <v>20</v>
      </c>
      <c r="K129" s="349"/>
    </row>
    <row r="130" ht="15" customHeight="1">
      <c r="B130" s="347"/>
      <c r="C130" s="329" t="s">
        <v>652</v>
      </c>
      <c r="D130" s="329"/>
      <c r="E130" s="329"/>
      <c r="F130" s="330" t="s">
        <v>641</v>
      </c>
      <c r="G130" s="329"/>
      <c r="H130" s="329" t="s">
        <v>653</v>
      </c>
      <c r="I130" s="329" t="s">
        <v>637</v>
      </c>
      <c r="J130" s="329">
        <v>20</v>
      </c>
      <c r="K130" s="349"/>
    </row>
    <row r="131" ht="15" customHeight="1">
      <c r="B131" s="347"/>
      <c r="C131" s="306" t="s">
        <v>640</v>
      </c>
      <c r="D131" s="306"/>
      <c r="E131" s="306"/>
      <c r="F131" s="327" t="s">
        <v>641</v>
      </c>
      <c r="G131" s="306"/>
      <c r="H131" s="306" t="s">
        <v>674</v>
      </c>
      <c r="I131" s="306" t="s">
        <v>637</v>
      </c>
      <c r="J131" s="306">
        <v>50</v>
      </c>
      <c r="K131" s="349"/>
    </row>
    <row r="132" ht="15" customHeight="1">
      <c r="B132" s="347"/>
      <c r="C132" s="306" t="s">
        <v>654</v>
      </c>
      <c r="D132" s="306"/>
      <c r="E132" s="306"/>
      <c r="F132" s="327" t="s">
        <v>641</v>
      </c>
      <c r="G132" s="306"/>
      <c r="H132" s="306" t="s">
        <v>674</v>
      </c>
      <c r="I132" s="306" t="s">
        <v>637</v>
      </c>
      <c r="J132" s="306">
        <v>50</v>
      </c>
      <c r="K132" s="349"/>
    </row>
    <row r="133" ht="15" customHeight="1">
      <c r="B133" s="347"/>
      <c r="C133" s="306" t="s">
        <v>660</v>
      </c>
      <c r="D133" s="306"/>
      <c r="E133" s="306"/>
      <c r="F133" s="327" t="s">
        <v>641</v>
      </c>
      <c r="G133" s="306"/>
      <c r="H133" s="306" t="s">
        <v>674</v>
      </c>
      <c r="I133" s="306" t="s">
        <v>637</v>
      </c>
      <c r="J133" s="306">
        <v>50</v>
      </c>
      <c r="K133" s="349"/>
    </row>
    <row r="134" ht="15" customHeight="1">
      <c r="B134" s="347"/>
      <c r="C134" s="306" t="s">
        <v>662</v>
      </c>
      <c r="D134" s="306"/>
      <c r="E134" s="306"/>
      <c r="F134" s="327" t="s">
        <v>641</v>
      </c>
      <c r="G134" s="306"/>
      <c r="H134" s="306" t="s">
        <v>674</v>
      </c>
      <c r="I134" s="306" t="s">
        <v>637</v>
      </c>
      <c r="J134" s="306">
        <v>50</v>
      </c>
      <c r="K134" s="349"/>
    </row>
    <row r="135" ht="15" customHeight="1">
      <c r="B135" s="347"/>
      <c r="C135" s="306" t="s">
        <v>108</v>
      </c>
      <c r="D135" s="306"/>
      <c r="E135" s="306"/>
      <c r="F135" s="327" t="s">
        <v>641</v>
      </c>
      <c r="G135" s="306"/>
      <c r="H135" s="306" t="s">
        <v>687</v>
      </c>
      <c r="I135" s="306" t="s">
        <v>637</v>
      </c>
      <c r="J135" s="306">
        <v>255</v>
      </c>
      <c r="K135" s="349"/>
    </row>
    <row r="136" ht="15" customHeight="1">
      <c r="B136" s="347"/>
      <c r="C136" s="306" t="s">
        <v>664</v>
      </c>
      <c r="D136" s="306"/>
      <c r="E136" s="306"/>
      <c r="F136" s="327" t="s">
        <v>635</v>
      </c>
      <c r="G136" s="306"/>
      <c r="H136" s="306" t="s">
        <v>688</v>
      </c>
      <c r="I136" s="306" t="s">
        <v>666</v>
      </c>
      <c r="J136" s="306"/>
      <c r="K136" s="349"/>
    </row>
    <row r="137" ht="15" customHeight="1">
      <c r="B137" s="347"/>
      <c r="C137" s="306" t="s">
        <v>667</v>
      </c>
      <c r="D137" s="306"/>
      <c r="E137" s="306"/>
      <c r="F137" s="327" t="s">
        <v>635</v>
      </c>
      <c r="G137" s="306"/>
      <c r="H137" s="306" t="s">
        <v>689</v>
      </c>
      <c r="I137" s="306" t="s">
        <v>669</v>
      </c>
      <c r="J137" s="306"/>
      <c r="K137" s="349"/>
    </row>
    <row r="138" ht="15" customHeight="1">
      <c r="B138" s="347"/>
      <c r="C138" s="306" t="s">
        <v>670</v>
      </c>
      <c r="D138" s="306"/>
      <c r="E138" s="306"/>
      <c r="F138" s="327" t="s">
        <v>635</v>
      </c>
      <c r="G138" s="306"/>
      <c r="H138" s="306" t="s">
        <v>670</v>
      </c>
      <c r="I138" s="306" t="s">
        <v>669</v>
      </c>
      <c r="J138" s="306"/>
      <c r="K138" s="349"/>
    </row>
    <row r="139" ht="15" customHeight="1">
      <c r="B139" s="347"/>
      <c r="C139" s="306" t="s">
        <v>36</v>
      </c>
      <c r="D139" s="306"/>
      <c r="E139" s="306"/>
      <c r="F139" s="327" t="s">
        <v>635</v>
      </c>
      <c r="G139" s="306"/>
      <c r="H139" s="306" t="s">
        <v>690</v>
      </c>
      <c r="I139" s="306" t="s">
        <v>669</v>
      </c>
      <c r="J139" s="306"/>
      <c r="K139" s="349"/>
    </row>
    <row r="140" ht="15" customHeight="1">
      <c r="B140" s="347"/>
      <c r="C140" s="306" t="s">
        <v>691</v>
      </c>
      <c r="D140" s="306"/>
      <c r="E140" s="306"/>
      <c r="F140" s="327" t="s">
        <v>635</v>
      </c>
      <c r="G140" s="306"/>
      <c r="H140" s="306" t="s">
        <v>692</v>
      </c>
      <c r="I140" s="306" t="s">
        <v>669</v>
      </c>
      <c r="J140" s="306"/>
      <c r="K140" s="349"/>
    </row>
    <row r="141" ht="15" customHeight="1">
      <c r="B141" s="350"/>
      <c r="C141" s="351"/>
      <c r="D141" s="351"/>
      <c r="E141" s="351"/>
      <c r="F141" s="351"/>
      <c r="G141" s="351"/>
      <c r="H141" s="351"/>
      <c r="I141" s="351"/>
      <c r="J141" s="351"/>
      <c r="K141" s="352"/>
    </row>
    <row r="142" ht="18.75" customHeight="1">
      <c r="B142" s="302"/>
      <c r="C142" s="302"/>
      <c r="D142" s="302"/>
      <c r="E142" s="302"/>
      <c r="F142" s="339"/>
      <c r="G142" s="302"/>
      <c r="H142" s="302"/>
      <c r="I142" s="302"/>
      <c r="J142" s="302"/>
      <c r="K142" s="302"/>
    </row>
    <row r="143" ht="18.75" customHeight="1">
      <c r="B143" s="313"/>
      <c r="C143" s="313"/>
      <c r="D143" s="313"/>
      <c r="E143" s="313"/>
      <c r="F143" s="313"/>
      <c r="G143" s="313"/>
      <c r="H143" s="313"/>
      <c r="I143" s="313"/>
      <c r="J143" s="313"/>
      <c r="K143" s="313"/>
    </row>
    <row r="144" ht="7.5" customHeight="1">
      <c r="B144" s="314"/>
      <c r="C144" s="315"/>
      <c r="D144" s="315"/>
      <c r="E144" s="315"/>
      <c r="F144" s="315"/>
      <c r="G144" s="315"/>
      <c r="H144" s="315"/>
      <c r="I144" s="315"/>
      <c r="J144" s="315"/>
      <c r="K144" s="316"/>
    </row>
    <row r="145" ht="45" customHeight="1">
      <c r="B145" s="317"/>
      <c r="C145" s="318" t="s">
        <v>693</v>
      </c>
      <c r="D145" s="318"/>
      <c r="E145" s="318"/>
      <c r="F145" s="318"/>
      <c r="G145" s="318"/>
      <c r="H145" s="318"/>
      <c r="I145" s="318"/>
      <c r="J145" s="318"/>
      <c r="K145" s="319"/>
    </row>
    <row r="146" ht="17.25" customHeight="1">
      <c r="B146" s="317"/>
      <c r="C146" s="320" t="s">
        <v>629</v>
      </c>
      <c r="D146" s="320"/>
      <c r="E146" s="320"/>
      <c r="F146" s="320" t="s">
        <v>630</v>
      </c>
      <c r="G146" s="321"/>
      <c r="H146" s="320" t="s">
        <v>103</v>
      </c>
      <c r="I146" s="320" t="s">
        <v>55</v>
      </c>
      <c r="J146" s="320" t="s">
        <v>631</v>
      </c>
      <c r="K146" s="319"/>
    </row>
    <row r="147" ht="17.25" customHeight="1">
      <c r="B147" s="317"/>
      <c r="C147" s="322" t="s">
        <v>632</v>
      </c>
      <c r="D147" s="322"/>
      <c r="E147" s="322"/>
      <c r="F147" s="323" t="s">
        <v>633</v>
      </c>
      <c r="G147" s="324"/>
      <c r="H147" s="322"/>
      <c r="I147" s="322"/>
      <c r="J147" s="322" t="s">
        <v>634</v>
      </c>
      <c r="K147" s="319"/>
    </row>
    <row r="148" ht="5.25" customHeight="1">
      <c r="B148" s="328"/>
      <c r="C148" s="325"/>
      <c r="D148" s="325"/>
      <c r="E148" s="325"/>
      <c r="F148" s="325"/>
      <c r="G148" s="326"/>
      <c r="H148" s="325"/>
      <c r="I148" s="325"/>
      <c r="J148" s="325"/>
      <c r="K148" s="349"/>
    </row>
    <row r="149" ht="15" customHeight="1">
      <c r="B149" s="328"/>
      <c r="C149" s="353" t="s">
        <v>638</v>
      </c>
      <c r="D149" s="306"/>
      <c r="E149" s="306"/>
      <c r="F149" s="354" t="s">
        <v>635</v>
      </c>
      <c r="G149" s="306"/>
      <c r="H149" s="353" t="s">
        <v>674</v>
      </c>
      <c r="I149" s="353" t="s">
        <v>637</v>
      </c>
      <c r="J149" s="353">
        <v>120</v>
      </c>
      <c r="K149" s="349"/>
    </row>
    <row r="150" ht="15" customHeight="1">
      <c r="B150" s="328"/>
      <c r="C150" s="353" t="s">
        <v>683</v>
      </c>
      <c r="D150" s="306"/>
      <c r="E150" s="306"/>
      <c r="F150" s="354" t="s">
        <v>635</v>
      </c>
      <c r="G150" s="306"/>
      <c r="H150" s="353" t="s">
        <v>694</v>
      </c>
      <c r="I150" s="353" t="s">
        <v>637</v>
      </c>
      <c r="J150" s="353" t="s">
        <v>685</v>
      </c>
      <c r="K150" s="349"/>
    </row>
    <row r="151" ht="15" customHeight="1">
      <c r="B151" s="328"/>
      <c r="C151" s="353" t="s">
        <v>584</v>
      </c>
      <c r="D151" s="306"/>
      <c r="E151" s="306"/>
      <c r="F151" s="354" t="s">
        <v>635</v>
      </c>
      <c r="G151" s="306"/>
      <c r="H151" s="353" t="s">
        <v>695</v>
      </c>
      <c r="I151" s="353" t="s">
        <v>637</v>
      </c>
      <c r="J151" s="353" t="s">
        <v>685</v>
      </c>
      <c r="K151" s="349"/>
    </row>
    <row r="152" ht="15" customHeight="1">
      <c r="B152" s="328"/>
      <c r="C152" s="353" t="s">
        <v>640</v>
      </c>
      <c r="D152" s="306"/>
      <c r="E152" s="306"/>
      <c r="F152" s="354" t="s">
        <v>641</v>
      </c>
      <c r="G152" s="306"/>
      <c r="H152" s="353" t="s">
        <v>674</v>
      </c>
      <c r="I152" s="353" t="s">
        <v>637</v>
      </c>
      <c r="J152" s="353">
        <v>50</v>
      </c>
      <c r="K152" s="349"/>
    </row>
    <row r="153" ht="15" customHeight="1">
      <c r="B153" s="328"/>
      <c r="C153" s="353" t="s">
        <v>643</v>
      </c>
      <c r="D153" s="306"/>
      <c r="E153" s="306"/>
      <c r="F153" s="354" t="s">
        <v>635</v>
      </c>
      <c r="G153" s="306"/>
      <c r="H153" s="353" t="s">
        <v>674</v>
      </c>
      <c r="I153" s="353" t="s">
        <v>645</v>
      </c>
      <c r="J153" s="353"/>
      <c r="K153" s="349"/>
    </row>
    <row r="154" ht="15" customHeight="1">
      <c r="B154" s="328"/>
      <c r="C154" s="353" t="s">
        <v>654</v>
      </c>
      <c r="D154" s="306"/>
      <c r="E154" s="306"/>
      <c r="F154" s="354" t="s">
        <v>641</v>
      </c>
      <c r="G154" s="306"/>
      <c r="H154" s="353" t="s">
        <v>674</v>
      </c>
      <c r="I154" s="353" t="s">
        <v>637</v>
      </c>
      <c r="J154" s="353">
        <v>50</v>
      </c>
      <c r="K154" s="349"/>
    </row>
    <row r="155" ht="15" customHeight="1">
      <c r="B155" s="328"/>
      <c r="C155" s="353" t="s">
        <v>662</v>
      </c>
      <c r="D155" s="306"/>
      <c r="E155" s="306"/>
      <c r="F155" s="354" t="s">
        <v>641</v>
      </c>
      <c r="G155" s="306"/>
      <c r="H155" s="353" t="s">
        <v>674</v>
      </c>
      <c r="I155" s="353" t="s">
        <v>637</v>
      </c>
      <c r="J155" s="353">
        <v>50</v>
      </c>
      <c r="K155" s="349"/>
    </row>
    <row r="156" ht="15" customHeight="1">
      <c r="B156" s="328"/>
      <c r="C156" s="353" t="s">
        <v>660</v>
      </c>
      <c r="D156" s="306"/>
      <c r="E156" s="306"/>
      <c r="F156" s="354" t="s">
        <v>641</v>
      </c>
      <c r="G156" s="306"/>
      <c r="H156" s="353" t="s">
        <v>674</v>
      </c>
      <c r="I156" s="353" t="s">
        <v>637</v>
      </c>
      <c r="J156" s="353">
        <v>50</v>
      </c>
      <c r="K156" s="349"/>
    </row>
    <row r="157" ht="15" customHeight="1">
      <c r="B157" s="328"/>
      <c r="C157" s="353" t="s">
        <v>93</v>
      </c>
      <c r="D157" s="306"/>
      <c r="E157" s="306"/>
      <c r="F157" s="354" t="s">
        <v>635</v>
      </c>
      <c r="G157" s="306"/>
      <c r="H157" s="353" t="s">
        <v>696</v>
      </c>
      <c r="I157" s="353" t="s">
        <v>637</v>
      </c>
      <c r="J157" s="353" t="s">
        <v>697</v>
      </c>
      <c r="K157" s="349"/>
    </row>
    <row r="158" ht="15" customHeight="1">
      <c r="B158" s="328"/>
      <c r="C158" s="353" t="s">
        <v>698</v>
      </c>
      <c r="D158" s="306"/>
      <c r="E158" s="306"/>
      <c r="F158" s="354" t="s">
        <v>635</v>
      </c>
      <c r="G158" s="306"/>
      <c r="H158" s="353" t="s">
        <v>699</v>
      </c>
      <c r="I158" s="353" t="s">
        <v>669</v>
      </c>
      <c r="J158" s="353"/>
      <c r="K158" s="349"/>
    </row>
    <row r="159" ht="15" customHeight="1">
      <c r="B159" s="355"/>
      <c r="C159" s="337"/>
      <c r="D159" s="337"/>
      <c r="E159" s="337"/>
      <c r="F159" s="337"/>
      <c r="G159" s="337"/>
      <c r="H159" s="337"/>
      <c r="I159" s="337"/>
      <c r="J159" s="337"/>
      <c r="K159" s="356"/>
    </row>
    <row r="160" ht="18.75" customHeight="1">
      <c r="B160" s="302"/>
      <c r="C160" s="306"/>
      <c r="D160" s="306"/>
      <c r="E160" s="306"/>
      <c r="F160" s="327"/>
      <c r="G160" s="306"/>
      <c r="H160" s="306"/>
      <c r="I160" s="306"/>
      <c r="J160" s="306"/>
      <c r="K160" s="302"/>
    </row>
    <row r="161" ht="18.75" customHeight="1">
      <c r="B161" s="313"/>
      <c r="C161" s="313"/>
      <c r="D161" s="313"/>
      <c r="E161" s="313"/>
      <c r="F161" s="313"/>
      <c r="G161" s="313"/>
      <c r="H161" s="313"/>
      <c r="I161" s="313"/>
      <c r="J161" s="313"/>
      <c r="K161" s="313"/>
    </row>
    <row r="162" ht="7.5" customHeight="1">
      <c r="B162" s="292"/>
      <c r="C162" s="293"/>
      <c r="D162" s="293"/>
      <c r="E162" s="293"/>
      <c r="F162" s="293"/>
      <c r="G162" s="293"/>
      <c r="H162" s="293"/>
      <c r="I162" s="293"/>
      <c r="J162" s="293"/>
      <c r="K162" s="294"/>
    </row>
    <row r="163" ht="45" customHeight="1">
      <c r="B163" s="295"/>
      <c r="C163" s="296" t="s">
        <v>700</v>
      </c>
      <c r="D163" s="296"/>
      <c r="E163" s="296"/>
      <c r="F163" s="296"/>
      <c r="G163" s="296"/>
      <c r="H163" s="296"/>
      <c r="I163" s="296"/>
      <c r="J163" s="296"/>
      <c r="K163" s="297"/>
    </row>
    <row r="164" ht="17.25" customHeight="1">
      <c r="B164" s="295"/>
      <c r="C164" s="320" t="s">
        <v>629</v>
      </c>
      <c r="D164" s="320"/>
      <c r="E164" s="320"/>
      <c r="F164" s="320" t="s">
        <v>630</v>
      </c>
      <c r="G164" s="357"/>
      <c r="H164" s="358" t="s">
        <v>103</v>
      </c>
      <c r="I164" s="358" t="s">
        <v>55</v>
      </c>
      <c r="J164" s="320" t="s">
        <v>631</v>
      </c>
      <c r="K164" s="297"/>
    </row>
    <row r="165" ht="17.25" customHeight="1">
      <c r="B165" s="298"/>
      <c r="C165" s="322" t="s">
        <v>632</v>
      </c>
      <c r="D165" s="322"/>
      <c r="E165" s="322"/>
      <c r="F165" s="323" t="s">
        <v>633</v>
      </c>
      <c r="G165" s="359"/>
      <c r="H165" s="360"/>
      <c r="I165" s="360"/>
      <c r="J165" s="322" t="s">
        <v>634</v>
      </c>
      <c r="K165" s="300"/>
    </row>
    <row r="166" ht="5.25" customHeight="1">
      <c r="B166" s="328"/>
      <c r="C166" s="325"/>
      <c r="D166" s="325"/>
      <c r="E166" s="325"/>
      <c r="F166" s="325"/>
      <c r="G166" s="326"/>
      <c r="H166" s="325"/>
      <c r="I166" s="325"/>
      <c r="J166" s="325"/>
      <c r="K166" s="349"/>
    </row>
    <row r="167" ht="15" customHeight="1">
      <c r="B167" s="328"/>
      <c r="C167" s="306" t="s">
        <v>638</v>
      </c>
      <c r="D167" s="306"/>
      <c r="E167" s="306"/>
      <c r="F167" s="327" t="s">
        <v>635</v>
      </c>
      <c r="G167" s="306"/>
      <c r="H167" s="306" t="s">
        <v>674</v>
      </c>
      <c r="I167" s="306" t="s">
        <v>637</v>
      </c>
      <c r="J167" s="306">
        <v>120</v>
      </c>
      <c r="K167" s="349"/>
    </row>
    <row r="168" ht="15" customHeight="1">
      <c r="B168" s="328"/>
      <c r="C168" s="306" t="s">
        <v>683</v>
      </c>
      <c r="D168" s="306"/>
      <c r="E168" s="306"/>
      <c r="F168" s="327" t="s">
        <v>635</v>
      </c>
      <c r="G168" s="306"/>
      <c r="H168" s="306" t="s">
        <v>684</v>
      </c>
      <c r="I168" s="306" t="s">
        <v>637</v>
      </c>
      <c r="J168" s="306" t="s">
        <v>685</v>
      </c>
      <c r="K168" s="349"/>
    </row>
    <row r="169" ht="15" customHeight="1">
      <c r="B169" s="328"/>
      <c r="C169" s="306" t="s">
        <v>584</v>
      </c>
      <c r="D169" s="306"/>
      <c r="E169" s="306"/>
      <c r="F169" s="327" t="s">
        <v>635</v>
      </c>
      <c r="G169" s="306"/>
      <c r="H169" s="306" t="s">
        <v>701</v>
      </c>
      <c r="I169" s="306" t="s">
        <v>637</v>
      </c>
      <c r="J169" s="306" t="s">
        <v>685</v>
      </c>
      <c r="K169" s="349"/>
    </row>
    <row r="170" ht="15" customHeight="1">
      <c r="B170" s="328"/>
      <c r="C170" s="306" t="s">
        <v>640</v>
      </c>
      <c r="D170" s="306"/>
      <c r="E170" s="306"/>
      <c r="F170" s="327" t="s">
        <v>641</v>
      </c>
      <c r="G170" s="306"/>
      <c r="H170" s="306" t="s">
        <v>701</v>
      </c>
      <c r="I170" s="306" t="s">
        <v>637</v>
      </c>
      <c r="J170" s="306">
        <v>50</v>
      </c>
      <c r="K170" s="349"/>
    </row>
    <row r="171" ht="15" customHeight="1">
      <c r="B171" s="328"/>
      <c r="C171" s="306" t="s">
        <v>643</v>
      </c>
      <c r="D171" s="306"/>
      <c r="E171" s="306"/>
      <c r="F171" s="327" t="s">
        <v>635</v>
      </c>
      <c r="G171" s="306"/>
      <c r="H171" s="306" t="s">
        <v>701</v>
      </c>
      <c r="I171" s="306" t="s">
        <v>645</v>
      </c>
      <c r="J171" s="306"/>
      <c r="K171" s="349"/>
    </row>
    <row r="172" ht="15" customHeight="1">
      <c r="B172" s="328"/>
      <c r="C172" s="306" t="s">
        <v>654</v>
      </c>
      <c r="D172" s="306"/>
      <c r="E172" s="306"/>
      <c r="F172" s="327" t="s">
        <v>641</v>
      </c>
      <c r="G172" s="306"/>
      <c r="H172" s="306" t="s">
        <v>701</v>
      </c>
      <c r="I172" s="306" t="s">
        <v>637</v>
      </c>
      <c r="J172" s="306">
        <v>50</v>
      </c>
      <c r="K172" s="349"/>
    </row>
    <row r="173" ht="15" customHeight="1">
      <c r="B173" s="328"/>
      <c r="C173" s="306" t="s">
        <v>662</v>
      </c>
      <c r="D173" s="306"/>
      <c r="E173" s="306"/>
      <c r="F173" s="327" t="s">
        <v>641</v>
      </c>
      <c r="G173" s="306"/>
      <c r="H173" s="306" t="s">
        <v>701</v>
      </c>
      <c r="I173" s="306" t="s">
        <v>637</v>
      </c>
      <c r="J173" s="306">
        <v>50</v>
      </c>
      <c r="K173" s="349"/>
    </row>
    <row r="174" ht="15" customHeight="1">
      <c r="B174" s="328"/>
      <c r="C174" s="306" t="s">
        <v>660</v>
      </c>
      <c r="D174" s="306"/>
      <c r="E174" s="306"/>
      <c r="F174" s="327" t="s">
        <v>641</v>
      </c>
      <c r="G174" s="306"/>
      <c r="H174" s="306" t="s">
        <v>701</v>
      </c>
      <c r="I174" s="306" t="s">
        <v>637</v>
      </c>
      <c r="J174" s="306">
        <v>50</v>
      </c>
      <c r="K174" s="349"/>
    </row>
    <row r="175" ht="15" customHeight="1">
      <c r="B175" s="328"/>
      <c r="C175" s="306" t="s">
        <v>102</v>
      </c>
      <c r="D175" s="306"/>
      <c r="E175" s="306"/>
      <c r="F175" s="327" t="s">
        <v>635</v>
      </c>
      <c r="G175" s="306"/>
      <c r="H175" s="306" t="s">
        <v>702</v>
      </c>
      <c r="I175" s="306" t="s">
        <v>703</v>
      </c>
      <c r="J175" s="306"/>
      <c r="K175" s="349"/>
    </row>
    <row r="176" ht="15" customHeight="1">
      <c r="B176" s="328"/>
      <c r="C176" s="306" t="s">
        <v>55</v>
      </c>
      <c r="D176" s="306"/>
      <c r="E176" s="306"/>
      <c r="F176" s="327" t="s">
        <v>635</v>
      </c>
      <c r="G176" s="306"/>
      <c r="H176" s="306" t="s">
        <v>704</v>
      </c>
      <c r="I176" s="306" t="s">
        <v>705</v>
      </c>
      <c r="J176" s="306">
        <v>1</v>
      </c>
      <c r="K176" s="349"/>
    </row>
    <row r="177" ht="15" customHeight="1">
      <c r="B177" s="328"/>
      <c r="C177" s="306" t="s">
        <v>51</v>
      </c>
      <c r="D177" s="306"/>
      <c r="E177" s="306"/>
      <c r="F177" s="327" t="s">
        <v>635</v>
      </c>
      <c r="G177" s="306"/>
      <c r="H177" s="306" t="s">
        <v>706</v>
      </c>
      <c r="I177" s="306" t="s">
        <v>637</v>
      </c>
      <c r="J177" s="306">
        <v>20</v>
      </c>
      <c r="K177" s="349"/>
    </row>
    <row r="178" ht="15" customHeight="1">
      <c r="B178" s="328"/>
      <c r="C178" s="306" t="s">
        <v>103</v>
      </c>
      <c r="D178" s="306"/>
      <c r="E178" s="306"/>
      <c r="F178" s="327" t="s">
        <v>635</v>
      </c>
      <c r="G178" s="306"/>
      <c r="H178" s="306" t="s">
        <v>707</v>
      </c>
      <c r="I178" s="306" t="s">
        <v>637</v>
      </c>
      <c r="J178" s="306">
        <v>255</v>
      </c>
      <c r="K178" s="349"/>
    </row>
    <row r="179" ht="15" customHeight="1">
      <c r="B179" s="328"/>
      <c r="C179" s="306" t="s">
        <v>104</v>
      </c>
      <c r="D179" s="306"/>
      <c r="E179" s="306"/>
      <c r="F179" s="327" t="s">
        <v>635</v>
      </c>
      <c r="G179" s="306"/>
      <c r="H179" s="306" t="s">
        <v>600</v>
      </c>
      <c r="I179" s="306" t="s">
        <v>637</v>
      </c>
      <c r="J179" s="306">
        <v>10</v>
      </c>
      <c r="K179" s="349"/>
    </row>
    <row r="180" ht="15" customHeight="1">
      <c r="B180" s="328"/>
      <c r="C180" s="306" t="s">
        <v>105</v>
      </c>
      <c r="D180" s="306"/>
      <c r="E180" s="306"/>
      <c r="F180" s="327" t="s">
        <v>635</v>
      </c>
      <c r="G180" s="306"/>
      <c r="H180" s="306" t="s">
        <v>708</v>
      </c>
      <c r="I180" s="306" t="s">
        <v>669</v>
      </c>
      <c r="J180" s="306"/>
      <c r="K180" s="349"/>
    </row>
    <row r="181" ht="15" customHeight="1">
      <c r="B181" s="328"/>
      <c r="C181" s="306" t="s">
        <v>709</v>
      </c>
      <c r="D181" s="306"/>
      <c r="E181" s="306"/>
      <c r="F181" s="327" t="s">
        <v>635</v>
      </c>
      <c r="G181" s="306"/>
      <c r="H181" s="306" t="s">
        <v>710</v>
      </c>
      <c r="I181" s="306" t="s">
        <v>669</v>
      </c>
      <c r="J181" s="306"/>
      <c r="K181" s="349"/>
    </row>
    <row r="182" ht="15" customHeight="1">
      <c r="B182" s="328"/>
      <c r="C182" s="306" t="s">
        <v>698</v>
      </c>
      <c r="D182" s="306"/>
      <c r="E182" s="306"/>
      <c r="F182" s="327" t="s">
        <v>635</v>
      </c>
      <c r="G182" s="306"/>
      <c r="H182" s="306" t="s">
        <v>711</v>
      </c>
      <c r="I182" s="306" t="s">
        <v>669</v>
      </c>
      <c r="J182" s="306"/>
      <c r="K182" s="349"/>
    </row>
    <row r="183" ht="15" customHeight="1">
      <c r="B183" s="328"/>
      <c r="C183" s="306" t="s">
        <v>107</v>
      </c>
      <c r="D183" s="306"/>
      <c r="E183" s="306"/>
      <c r="F183" s="327" t="s">
        <v>641</v>
      </c>
      <c r="G183" s="306"/>
      <c r="H183" s="306" t="s">
        <v>712</v>
      </c>
      <c r="I183" s="306" t="s">
        <v>637</v>
      </c>
      <c r="J183" s="306">
        <v>50</v>
      </c>
      <c r="K183" s="349"/>
    </row>
    <row r="184" ht="15" customHeight="1">
      <c r="B184" s="328"/>
      <c r="C184" s="306" t="s">
        <v>713</v>
      </c>
      <c r="D184" s="306"/>
      <c r="E184" s="306"/>
      <c r="F184" s="327" t="s">
        <v>641</v>
      </c>
      <c r="G184" s="306"/>
      <c r="H184" s="306" t="s">
        <v>714</v>
      </c>
      <c r="I184" s="306" t="s">
        <v>715</v>
      </c>
      <c r="J184" s="306"/>
      <c r="K184" s="349"/>
    </row>
    <row r="185" ht="15" customHeight="1">
      <c r="B185" s="328"/>
      <c r="C185" s="306" t="s">
        <v>716</v>
      </c>
      <c r="D185" s="306"/>
      <c r="E185" s="306"/>
      <c r="F185" s="327" t="s">
        <v>641</v>
      </c>
      <c r="G185" s="306"/>
      <c r="H185" s="306" t="s">
        <v>717</v>
      </c>
      <c r="I185" s="306" t="s">
        <v>715</v>
      </c>
      <c r="J185" s="306"/>
      <c r="K185" s="349"/>
    </row>
    <row r="186" ht="15" customHeight="1">
      <c r="B186" s="328"/>
      <c r="C186" s="306" t="s">
        <v>718</v>
      </c>
      <c r="D186" s="306"/>
      <c r="E186" s="306"/>
      <c r="F186" s="327" t="s">
        <v>641</v>
      </c>
      <c r="G186" s="306"/>
      <c r="H186" s="306" t="s">
        <v>719</v>
      </c>
      <c r="I186" s="306" t="s">
        <v>715</v>
      </c>
      <c r="J186" s="306"/>
      <c r="K186" s="349"/>
    </row>
    <row r="187" ht="15" customHeight="1">
      <c r="B187" s="328"/>
      <c r="C187" s="361" t="s">
        <v>720</v>
      </c>
      <c r="D187" s="306"/>
      <c r="E187" s="306"/>
      <c r="F187" s="327" t="s">
        <v>641</v>
      </c>
      <c r="G187" s="306"/>
      <c r="H187" s="306" t="s">
        <v>721</v>
      </c>
      <c r="I187" s="306" t="s">
        <v>722</v>
      </c>
      <c r="J187" s="362" t="s">
        <v>723</v>
      </c>
      <c r="K187" s="349"/>
    </row>
    <row r="188" ht="15" customHeight="1">
      <c r="B188" s="328"/>
      <c r="C188" s="312" t="s">
        <v>40</v>
      </c>
      <c r="D188" s="306"/>
      <c r="E188" s="306"/>
      <c r="F188" s="327" t="s">
        <v>635</v>
      </c>
      <c r="G188" s="306"/>
      <c r="H188" s="302" t="s">
        <v>724</v>
      </c>
      <c r="I188" s="306" t="s">
        <v>725</v>
      </c>
      <c r="J188" s="306"/>
      <c r="K188" s="349"/>
    </row>
    <row r="189" ht="15" customHeight="1">
      <c r="B189" s="328"/>
      <c r="C189" s="312" t="s">
        <v>726</v>
      </c>
      <c r="D189" s="306"/>
      <c r="E189" s="306"/>
      <c r="F189" s="327" t="s">
        <v>635</v>
      </c>
      <c r="G189" s="306"/>
      <c r="H189" s="306" t="s">
        <v>727</v>
      </c>
      <c r="I189" s="306" t="s">
        <v>669</v>
      </c>
      <c r="J189" s="306"/>
      <c r="K189" s="349"/>
    </row>
    <row r="190" ht="15" customHeight="1">
      <c r="B190" s="328"/>
      <c r="C190" s="312" t="s">
        <v>728</v>
      </c>
      <c r="D190" s="306"/>
      <c r="E190" s="306"/>
      <c r="F190" s="327" t="s">
        <v>635</v>
      </c>
      <c r="G190" s="306"/>
      <c r="H190" s="306" t="s">
        <v>729</v>
      </c>
      <c r="I190" s="306" t="s">
        <v>669</v>
      </c>
      <c r="J190" s="306"/>
      <c r="K190" s="349"/>
    </row>
    <row r="191" ht="15" customHeight="1">
      <c r="B191" s="328"/>
      <c r="C191" s="312" t="s">
        <v>730</v>
      </c>
      <c r="D191" s="306"/>
      <c r="E191" s="306"/>
      <c r="F191" s="327" t="s">
        <v>641</v>
      </c>
      <c r="G191" s="306"/>
      <c r="H191" s="306" t="s">
        <v>731</v>
      </c>
      <c r="I191" s="306" t="s">
        <v>669</v>
      </c>
      <c r="J191" s="306"/>
      <c r="K191" s="349"/>
    </row>
    <row r="192" ht="15" customHeight="1">
      <c r="B192" s="355"/>
      <c r="C192" s="363"/>
      <c r="D192" s="337"/>
      <c r="E192" s="337"/>
      <c r="F192" s="337"/>
      <c r="G192" s="337"/>
      <c r="H192" s="337"/>
      <c r="I192" s="337"/>
      <c r="J192" s="337"/>
      <c r="K192" s="356"/>
    </row>
    <row r="193" ht="18.75" customHeight="1">
      <c r="B193" s="302"/>
      <c r="C193" s="306"/>
      <c r="D193" s="306"/>
      <c r="E193" s="306"/>
      <c r="F193" s="327"/>
      <c r="G193" s="306"/>
      <c r="H193" s="306"/>
      <c r="I193" s="306"/>
      <c r="J193" s="306"/>
      <c r="K193" s="302"/>
    </row>
    <row r="194" ht="18.75" customHeight="1">
      <c r="B194" s="302"/>
      <c r="C194" s="306"/>
      <c r="D194" s="306"/>
      <c r="E194" s="306"/>
      <c r="F194" s="327"/>
      <c r="G194" s="306"/>
      <c r="H194" s="306"/>
      <c r="I194" s="306"/>
      <c r="J194" s="306"/>
      <c r="K194" s="302"/>
    </row>
    <row r="195" ht="18.75" customHeight="1">
      <c r="B195" s="313"/>
      <c r="C195" s="313"/>
      <c r="D195" s="313"/>
      <c r="E195" s="313"/>
      <c r="F195" s="313"/>
      <c r="G195" s="313"/>
      <c r="H195" s="313"/>
      <c r="I195" s="313"/>
      <c r="J195" s="313"/>
      <c r="K195" s="313"/>
    </row>
    <row r="196" ht="13.5">
      <c r="B196" s="292"/>
      <c r="C196" s="293"/>
      <c r="D196" s="293"/>
      <c r="E196" s="293"/>
      <c r="F196" s="293"/>
      <c r="G196" s="293"/>
      <c r="H196" s="293"/>
      <c r="I196" s="293"/>
      <c r="J196" s="293"/>
      <c r="K196" s="294"/>
    </row>
    <row r="197" ht="21">
      <c r="B197" s="295"/>
      <c r="C197" s="296" t="s">
        <v>732</v>
      </c>
      <c r="D197" s="296"/>
      <c r="E197" s="296"/>
      <c r="F197" s="296"/>
      <c r="G197" s="296"/>
      <c r="H197" s="296"/>
      <c r="I197" s="296"/>
      <c r="J197" s="296"/>
      <c r="K197" s="297"/>
    </row>
    <row r="198" ht="25.5" customHeight="1">
      <c r="B198" s="295"/>
      <c r="C198" s="364" t="s">
        <v>733</v>
      </c>
      <c r="D198" s="364"/>
      <c r="E198" s="364"/>
      <c r="F198" s="364" t="s">
        <v>734</v>
      </c>
      <c r="G198" s="365"/>
      <c r="H198" s="364" t="s">
        <v>735</v>
      </c>
      <c r="I198" s="364"/>
      <c r="J198" s="364"/>
      <c r="K198" s="297"/>
    </row>
    <row r="199" ht="5.25" customHeight="1">
      <c r="B199" s="328"/>
      <c r="C199" s="325"/>
      <c r="D199" s="325"/>
      <c r="E199" s="325"/>
      <c r="F199" s="325"/>
      <c r="G199" s="306"/>
      <c r="H199" s="325"/>
      <c r="I199" s="325"/>
      <c r="J199" s="325"/>
      <c r="K199" s="349"/>
    </row>
    <row r="200" ht="15" customHeight="1">
      <c r="B200" s="328"/>
      <c r="C200" s="306" t="s">
        <v>725</v>
      </c>
      <c r="D200" s="306"/>
      <c r="E200" s="306"/>
      <c r="F200" s="327" t="s">
        <v>41</v>
      </c>
      <c r="G200" s="306"/>
      <c r="H200" s="306" t="s">
        <v>736</v>
      </c>
      <c r="I200" s="306"/>
      <c r="J200" s="306"/>
      <c r="K200" s="349"/>
    </row>
    <row r="201" ht="15" customHeight="1">
      <c r="B201" s="328"/>
      <c r="C201" s="334"/>
      <c r="D201" s="306"/>
      <c r="E201" s="306"/>
      <c r="F201" s="327" t="s">
        <v>42</v>
      </c>
      <c r="G201" s="306"/>
      <c r="H201" s="306" t="s">
        <v>737</v>
      </c>
      <c r="I201" s="306"/>
      <c r="J201" s="306"/>
      <c r="K201" s="349"/>
    </row>
    <row r="202" ht="15" customHeight="1">
      <c r="B202" s="328"/>
      <c r="C202" s="334"/>
      <c r="D202" s="306"/>
      <c r="E202" s="306"/>
      <c r="F202" s="327" t="s">
        <v>45</v>
      </c>
      <c r="G202" s="306"/>
      <c r="H202" s="306" t="s">
        <v>738</v>
      </c>
      <c r="I202" s="306"/>
      <c r="J202" s="306"/>
      <c r="K202" s="349"/>
    </row>
    <row r="203" ht="15" customHeight="1">
      <c r="B203" s="328"/>
      <c r="C203" s="306"/>
      <c r="D203" s="306"/>
      <c r="E203" s="306"/>
      <c r="F203" s="327" t="s">
        <v>43</v>
      </c>
      <c r="G203" s="306"/>
      <c r="H203" s="306" t="s">
        <v>739</v>
      </c>
      <c r="I203" s="306"/>
      <c r="J203" s="306"/>
      <c r="K203" s="349"/>
    </row>
    <row r="204" ht="15" customHeight="1">
      <c r="B204" s="328"/>
      <c r="C204" s="306"/>
      <c r="D204" s="306"/>
      <c r="E204" s="306"/>
      <c r="F204" s="327" t="s">
        <v>44</v>
      </c>
      <c r="G204" s="306"/>
      <c r="H204" s="306" t="s">
        <v>740</v>
      </c>
      <c r="I204" s="306"/>
      <c r="J204" s="306"/>
      <c r="K204" s="349"/>
    </row>
    <row r="205" ht="15" customHeight="1">
      <c r="B205" s="328"/>
      <c r="C205" s="306"/>
      <c r="D205" s="306"/>
      <c r="E205" s="306"/>
      <c r="F205" s="327"/>
      <c r="G205" s="306"/>
      <c r="H205" s="306"/>
      <c r="I205" s="306"/>
      <c r="J205" s="306"/>
      <c r="K205" s="349"/>
    </row>
    <row r="206" ht="15" customHeight="1">
      <c r="B206" s="328"/>
      <c r="C206" s="306" t="s">
        <v>681</v>
      </c>
      <c r="D206" s="306"/>
      <c r="E206" s="306"/>
      <c r="F206" s="327" t="s">
        <v>77</v>
      </c>
      <c r="G206" s="306"/>
      <c r="H206" s="306" t="s">
        <v>741</v>
      </c>
      <c r="I206" s="306"/>
      <c r="J206" s="306"/>
      <c r="K206" s="349"/>
    </row>
    <row r="207" ht="15" customHeight="1">
      <c r="B207" s="328"/>
      <c r="C207" s="334"/>
      <c r="D207" s="306"/>
      <c r="E207" s="306"/>
      <c r="F207" s="327" t="s">
        <v>578</v>
      </c>
      <c r="G207" s="306"/>
      <c r="H207" s="306" t="s">
        <v>579</v>
      </c>
      <c r="I207" s="306"/>
      <c r="J207" s="306"/>
      <c r="K207" s="349"/>
    </row>
    <row r="208" ht="15" customHeight="1">
      <c r="B208" s="328"/>
      <c r="C208" s="306"/>
      <c r="D208" s="306"/>
      <c r="E208" s="306"/>
      <c r="F208" s="327" t="s">
        <v>576</v>
      </c>
      <c r="G208" s="306"/>
      <c r="H208" s="306" t="s">
        <v>742</v>
      </c>
      <c r="I208" s="306"/>
      <c r="J208" s="306"/>
      <c r="K208" s="349"/>
    </row>
    <row r="209" ht="15" customHeight="1">
      <c r="B209" s="366"/>
      <c r="C209" s="334"/>
      <c r="D209" s="334"/>
      <c r="E209" s="334"/>
      <c r="F209" s="327" t="s">
        <v>580</v>
      </c>
      <c r="G209" s="312"/>
      <c r="H209" s="353" t="s">
        <v>581</v>
      </c>
      <c r="I209" s="353"/>
      <c r="J209" s="353"/>
      <c r="K209" s="367"/>
    </row>
    <row r="210" ht="15" customHeight="1">
      <c r="B210" s="366"/>
      <c r="C210" s="334"/>
      <c r="D210" s="334"/>
      <c r="E210" s="334"/>
      <c r="F210" s="327" t="s">
        <v>582</v>
      </c>
      <c r="G210" s="312"/>
      <c r="H210" s="353" t="s">
        <v>743</v>
      </c>
      <c r="I210" s="353"/>
      <c r="J210" s="353"/>
      <c r="K210" s="367"/>
    </row>
    <row r="211" ht="15" customHeight="1">
      <c r="B211" s="366"/>
      <c r="C211" s="334"/>
      <c r="D211" s="334"/>
      <c r="E211" s="334"/>
      <c r="F211" s="368"/>
      <c r="G211" s="312"/>
      <c r="H211" s="369"/>
      <c r="I211" s="369"/>
      <c r="J211" s="369"/>
      <c r="K211" s="367"/>
    </row>
    <row r="212" ht="15" customHeight="1">
      <c r="B212" s="366"/>
      <c r="C212" s="306" t="s">
        <v>705</v>
      </c>
      <c r="D212" s="334"/>
      <c r="E212" s="334"/>
      <c r="F212" s="327">
        <v>1</v>
      </c>
      <c r="G212" s="312"/>
      <c r="H212" s="353" t="s">
        <v>744</v>
      </c>
      <c r="I212" s="353"/>
      <c r="J212" s="353"/>
      <c r="K212" s="367"/>
    </row>
    <row r="213" ht="15" customHeight="1">
      <c r="B213" s="366"/>
      <c r="C213" s="334"/>
      <c r="D213" s="334"/>
      <c r="E213" s="334"/>
      <c r="F213" s="327">
        <v>2</v>
      </c>
      <c r="G213" s="312"/>
      <c r="H213" s="353" t="s">
        <v>745</v>
      </c>
      <c r="I213" s="353"/>
      <c r="J213" s="353"/>
      <c r="K213" s="367"/>
    </row>
    <row r="214" ht="15" customHeight="1">
      <c r="B214" s="366"/>
      <c r="C214" s="334"/>
      <c r="D214" s="334"/>
      <c r="E214" s="334"/>
      <c r="F214" s="327">
        <v>3</v>
      </c>
      <c r="G214" s="312"/>
      <c r="H214" s="353" t="s">
        <v>746</v>
      </c>
      <c r="I214" s="353"/>
      <c r="J214" s="353"/>
      <c r="K214" s="367"/>
    </row>
    <row r="215" ht="15" customHeight="1">
      <c r="B215" s="366"/>
      <c r="C215" s="334"/>
      <c r="D215" s="334"/>
      <c r="E215" s="334"/>
      <c r="F215" s="327">
        <v>4</v>
      </c>
      <c r="G215" s="312"/>
      <c r="H215" s="353" t="s">
        <v>747</v>
      </c>
      <c r="I215" s="353"/>
      <c r="J215" s="353"/>
      <c r="K215" s="367"/>
    </row>
    <row r="216" ht="12.75" customHeight="1">
      <c r="B216" s="370"/>
      <c r="C216" s="371"/>
      <c r="D216" s="371"/>
      <c r="E216" s="371"/>
      <c r="F216" s="371"/>
      <c r="G216" s="371"/>
      <c r="H216" s="371"/>
      <c r="I216" s="371"/>
      <c r="J216" s="371"/>
      <c r="K216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2018-12-12T08:00:46Z</dcterms:created>
  <dcterms:modified xsi:type="dcterms:W3CDTF">2018-12-12T08:00:57Z</dcterms:modified>
</cp:coreProperties>
</file>